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J:\FPS\FIN\TRAN\FORMS\Revised\2018-19\"/>
    </mc:Choice>
  </mc:AlternateContent>
  <bookViews>
    <workbookView xWindow="0" yWindow="0" windowWidth="28800" windowHeight="12210" tabRatio="935"/>
  </bookViews>
  <sheets>
    <sheet name="Instructions" sheetId="1" r:id="rId1"/>
    <sheet name="Reporting Local Expenditures" sheetId="8" r:id="rId2"/>
    <sheet name="Bus Data" sheetId="2" r:id="rId3"/>
    <sheet name="Local Exp." sheetId="10" r:id="rId4"/>
    <sheet name="Local Exp.Cont'd" sheetId="4" r:id="rId5"/>
    <sheet name="Policy" sheetId="5" r:id="rId6"/>
    <sheet name="Policy Cont'd" sheetId="13" r:id="rId7"/>
    <sheet name="Inventory" sheetId="6" r:id="rId8"/>
    <sheet name="Obsolete Inventory" sheetId="12" r:id="rId9"/>
    <sheet name="Summary" sheetId="7" r:id="rId10"/>
    <sheet name="BUSTER REPORT" sheetId="9" r:id="rId11"/>
    <sheet name="Policy summary" sheetId="14" r:id="rId12"/>
  </sheets>
  <definedNames>
    <definedName name="OLE_LINK1" localSheetId="0">Instructions!#REF!</definedName>
    <definedName name="OLE_LINK2" localSheetId="0">Instructions!#REF!</definedName>
    <definedName name="_xlnm.Print_Area" localSheetId="2">'Bus Data'!$A$1:$E$58</definedName>
    <definedName name="_xlnm.Print_Area" localSheetId="10">'BUSTER REPORT'!$A$1:$Q$50</definedName>
    <definedName name="_xlnm.Print_Area" localSheetId="0">Instructions!$A$1:$A$722</definedName>
    <definedName name="_xlnm.Print_Area" localSheetId="3">'Local Exp.'!$A$1:$F$58</definedName>
    <definedName name="_xlnm.Print_Area" localSheetId="8">'Obsolete Inventory'!$H$1:$J$8</definedName>
    <definedName name="_xlnm.Print_Area" localSheetId="5">Policy!$A$1:$C$67</definedName>
    <definedName name="_xlnm.Print_Area" localSheetId="6">'Policy Cont''d'!$A$1:$C$48</definedName>
    <definedName name="_xlnm.Print_Area" localSheetId="11">'Policy summary'!$A$1:$B$2</definedName>
    <definedName name="_xlnm.Print_Area" localSheetId="1">'Reporting Local Expenditures'!$A$1:$I$63</definedName>
  </definedNames>
  <calcPr calcId="171027"/>
</workbook>
</file>

<file path=xl/calcChain.xml><?xml version="1.0" encoding="utf-8"?>
<calcChain xmlns="http://schemas.openxmlformats.org/spreadsheetml/2006/main">
  <c r="J85" i="7" l="1"/>
  <c r="J84" i="7"/>
  <c r="J83" i="7"/>
  <c r="J82" i="7"/>
  <c r="J81" i="7"/>
  <c r="J80" i="7"/>
  <c r="O7" i="7" l="1"/>
  <c r="J77" i="7" l="1"/>
  <c r="J76" i="7"/>
  <c r="J75" i="7"/>
  <c r="J74" i="7"/>
  <c r="J73" i="7"/>
  <c r="J72" i="7"/>
  <c r="I71" i="7"/>
  <c r="D28" i="4" l="1"/>
  <c r="C42" i="7" l="1"/>
  <c r="C41" i="7"/>
  <c r="B40" i="2"/>
  <c r="B2" i="14" l="1"/>
  <c r="A2" i="14"/>
  <c r="O6" i="7"/>
  <c r="P6" i="7"/>
  <c r="Q6" i="7"/>
  <c r="R6" i="7"/>
  <c r="S6" i="7"/>
  <c r="T6" i="7"/>
  <c r="U6" i="7"/>
  <c r="V6" i="7"/>
  <c r="W6" i="7"/>
  <c r="P7" i="7"/>
  <c r="Q7" i="7"/>
  <c r="R7" i="7"/>
  <c r="S7" i="7"/>
  <c r="T7" i="7"/>
  <c r="U7" i="7"/>
  <c r="V7" i="7"/>
  <c r="W7" i="7"/>
  <c r="O8" i="7"/>
  <c r="P8" i="7"/>
  <c r="Q8" i="7"/>
  <c r="R8" i="7"/>
  <c r="S8" i="7"/>
  <c r="T8" i="7"/>
  <c r="U8" i="7"/>
  <c r="V8" i="7"/>
  <c r="W8" i="7"/>
  <c r="O9" i="7"/>
  <c r="P9" i="7"/>
  <c r="Q9" i="7"/>
  <c r="R9" i="7"/>
  <c r="S9" i="7"/>
  <c r="T9" i="7"/>
  <c r="U9" i="7"/>
  <c r="V9" i="7"/>
  <c r="W9" i="7"/>
  <c r="O10" i="7"/>
  <c r="P10" i="7"/>
  <c r="Q10" i="7"/>
  <c r="R10" i="7"/>
  <c r="S10" i="7"/>
  <c r="T10" i="7"/>
  <c r="U10" i="7"/>
  <c r="V10" i="7"/>
  <c r="W10" i="7"/>
  <c r="O11" i="7"/>
  <c r="P11" i="7"/>
  <c r="Q11" i="7"/>
  <c r="R11" i="7"/>
  <c r="S11" i="7"/>
  <c r="T11" i="7"/>
  <c r="U11" i="7"/>
  <c r="V11" i="7"/>
  <c r="W11" i="7"/>
  <c r="O12" i="7"/>
  <c r="P12" i="7"/>
  <c r="Q12" i="7"/>
  <c r="R12" i="7"/>
  <c r="S12" i="7"/>
  <c r="T12" i="7"/>
  <c r="U12" i="7"/>
  <c r="V12" i="7"/>
  <c r="W12" i="7"/>
  <c r="O13" i="7"/>
  <c r="P13" i="7"/>
  <c r="N7" i="7"/>
  <c r="N8" i="7"/>
  <c r="N9" i="7"/>
  <c r="N10" i="7"/>
  <c r="N11" i="7"/>
  <c r="N12" i="7"/>
  <c r="D23" i="10" l="1"/>
  <c r="C20" i="10" s="1"/>
  <c r="J69" i="7" l="1"/>
  <c r="BN2" i="14" s="1"/>
  <c r="J68" i="7"/>
  <c r="BM2" i="14" s="1"/>
  <c r="J67" i="7"/>
  <c r="BL2" i="14" s="1"/>
  <c r="J66" i="7"/>
  <c r="BK2" i="14" s="1"/>
  <c r="J65" i="7"/>
  <c r="BJ2" i="14" s="1"/>
  <c r="J64" i="7"/>
  <c r="BI2" i="14" s="1"/>
  <c r="J63" i="7"/>
  <c r="BH2" i="14" s="1"/>
  <c r="E20" i="6" l="1"/>
  <c r="D20" i="6"/>
  <c r="M10" i="6" l="1"/>
  <c r="X12" i="7" s="1"/>
  <c r="L23" i="6"/>
  <c r="K23" i="6"/>
  <c r="J23" i="6"/>
  <c r="I23" i="6"/>
  <c r="H23" i="6"/>
  <c r="G23" i="6"/>
  <c r="F23" i="6"/>
  <c r="E23" i="6"/>
  <c r="D23" i="6"/>
  <c r="C23" i="6"/>
  <c r="B31" i="2" l="1"/>
  <c r="B25" i="2" l="1"/>
  <c r="N16" i="7" l="1"/>
  <c r="O16" i="7"/>
  <c r="O15" i="7"/>
  <c r="N15" i="7"/>
  <c r="N4" i="7"/>
  <c r="O4" i="7"/>
  <c r="P4" i="7"/>
  <c r="Q4" i="7"/>
  <c r="R4" i="7"/>
  <c r="S4" i="7"/>
  <c r="T4" i="7"/>
  <c r="U4" i="7"/>
  <c r="V4" i="7"/>
  <c r="W4" i="7"/>
  <c r="X4" i="7"/>
  <c r="N5" i="7"/>
  <c r="O5" i="7"/>
  <c r="P5" i="7"/>
  <c r="Q5" i="7"/>
  <c r="R5" i="7"/>
  <c r="S5" i="7"/>
  <c r="T5" i="7"/>
  <c r="U5" i="7"/>
  <c r="V5" i="7"/>
  <c r="W5" i="7"/>
  <c r="X5" i="7"/>
  <c r="N6" i="7"/>
  <c r="O3" i="7"/>
  <c r="P3" i="7"/>
  <c r="Q3" i="7"/>
  <c r="R3" i="7"/>
  <c r="S3" i="7"/>
  <c r="T3" i="7"/>
  <c r="U3" i="7"/>
  <c r="V3" i="7"/>
  <c r="W3" i="7"/>
  <c r="N3" i="7"/>
  <c r="C26" i="2"/>
  <c r="D3" i="7"/>
  <c r="B3" i="7"/>
  <c r="C21" i="7"/>
  <c r="C33" i="7"/>
  <c r="C32" i="7"/>
  <c r="C28" i="7"/>
  <c r="C30" i="7"/>
  <c r="C23" i="7"/>
  <c r="C13" i="2"/>
  <c r="J59" i="7"/>
  <c r="BD2" i="14" s="1"/>
  <c r="J58" i="7"/>
  <c r="BC2" i="14" s="1"/>
  <c r="J57" i="7"/>
  <c r="BB2" i="14" s="1"/>
  <c r="J56" i="7"/>
  <c r="BA2" i="14" s="1"/>
  <c r="J55" i="7"/>
  <c r="AZ2" i="14" s="1"/>
  <c r="J54" i="7"/>
  <c r="AY2" i="14" s="1"/>
  <c r="J53" i="7"/>
  <c r="AX2" i="14" s="1"/>
  <c r="J52" i="7"/>
  <c r="AW2" i="14" s="1"/>
  <c r="J51" i="7"/>
  <c r="AV2" i="14" s="1"/>
  <c r="J50" i="7"/>
  <c r="AU2" i="14" s="1"/>
  <c r="J49" i="7"/>
  <c r="J48" i="7"/>
  <c r="J47" i="7"/>
  <c r="AR2" i="14" s="1"/>
  <c r="J60" i="7"/>
  <c r="BE2" i="14" s="1"/>
  <c r="J61" i="7"/>
  <c r="BF2" i="14" s="1"/>
  <c r="J62" i="7"/>
  <c r="BG2" i="14" s="1"/>
  <c r="M5" i="6"/>
  <c r="X7" i="7" s="1"/>
  <c r="M6" i="6"/>
  <c r="M7" i="6"/>
  <c r="X9" i="7" s="1"/>
  <c r="M8" i="6"/>
  <c r="X10" i="7" s="1"/>
  <c r="M9" i="6"/>
  <c r="X11" i="7" s="1"/>
  <c r="M4" i="6"/>
  <c r="X6" i="7" s="1"/>
  <c r="L22" i="6"/>
  <c r="L19" i="6"/>
  <c r="Q503" i="12"/>
  <c r="Q502" i="12"/>
  <c r="Q501" i="12"/>
  <c r="Q500" i="12"/>
  <c r="Q499" i="12"/>
  <c r="Q498" i="12"/>
  <c r="Q497" i="12"/>
  <c r="Q496" i="12"/>
  <c r="Q495" i="12"/>
  <c r="Q494" i="12"/>
  <c r="Q493" i="12"/>
  <c r="Q492" i="12"/>
  <c r="Q491" i="12"/>
  <c r="Q490" i="12"/>
  <c r="Q489" i="12"/>
  <c r="Q488" i="12"/>
  <c r="Q487" i="12"/>
  <c r="Q486" i="12"/>
  <c r="Q485" i="12"/>
  <c r="Q484" i="12"/>
  <c r="Q483" i="12"/>
  <c r="Q482" i="12"/>
  <c r="Q481" i="12"/>
  <c r="Q480" i="12"/>
  <c r="Q479" i="12"/>
  <c r="Q478" i="12"/>
  <c r="Q477" i="12"/>
  <c r="Q476" i="12"/>
  <c r="Q475" i="12"/>
  <c r="Q474" i="12"/>
  <c r="Q473" i="12"/>
  <c r="Q472" i="12"/>
  <c r="Q471" i="12"/>
  <c r="Q470" i="12"/>
  <c r="Q469" i="12"/>
  <c r="Q468" i="12"/>
  <c r="Q467" i="12"/>
  <c r="Q466" i="12"/>
  <c r="Q465" i="12"/>
  <c r="Q464" i="12"/>
  <c r="Q463" i="12"/>
  <c r="Q462" i="12"/>
  <c r="Q461" i="12"/>
  <c r="Q460" i="12"/>
  <c r="Q459" i="12"/>
  <c r="Q458" i="12"/>
  <c r="Q457" i="12"/>
  <c r="Q456" i="12"/>
  <c r="Q455" i="12"/>
  <c r="Q454" i="12"/>
  <c r="Q453" i="12"/>
  <c r="Q452" i="12"/>
  <c r="Q451" i="12"/>
  <c r="Q450" i="12"/>
  <c r="Q449" i="12"/>
  <c r="Q448" i="12"/>
  <c r="Q447" i="12"/>
  <c r="Q446" i="12"/>
  <c r="Q445" i="12"/>
  <c r="Q444" i="12"/>
  <c r="Q443" i="12"/>
  <c r="Q442" i="12"/>
  <c r="Q441" i="12"/>
  <c r="Q440" i="12"/>
  <c r="Q439" i="12"/>
  <c r="Q438" i="12"/>
  <c r="Q437" i="12"/>
  <c r="Q436" i="12"/>
  <c r="Q435" i="12"/>
  <c r="Q434" i="12"/>
  <c r="Q433" i="12"/>
  <c r="Q432" i="12"/>
  <c r="Q431" i="12"/>
  <c r="Q430" i="12"/>
  <c r="Q429" i="12"/>
  <c r="Q428" i="12"/>
  <c r="Q427" i="12"/>
  <c r="Q426" i="12"/>
  <c r="Q425" i="12"/>
  <c r="Q424" i="12"/>
  <c r="Q423" i="12"/>
  <c r="Q422" i="12"/>
  <c r="Q421" i="12"/>
  <c r="Q420" i="12"/>
  <c r="Q419" i="12"/>
  <c r="Q418" i="12"/>
  <c r="Q417" i="12"/>
  <c r="Q416" i="12"/>
  <c r="Q415" i="12"/>
  <c r="Q414" i="12"/>
  <c r="Q413" i="12"/>
  <c r="Q412" i="12"/>
  <c r="Q411" i="12"/>
  <c r="Q410" i="12"/>
  <c r="Q409" i="12"/>
  <c r="Q408" i="12"/>
  <c r="Q407" i="12"/>
  <c r="Q406" i="12"/>
  <c r="Q405" i="12"/>
  <c r="Q404" i="12"/>
  <c r="Q403" i="12"/>
  <c r="Q402" i="12"/>
  <c r="Q401" i="12"/>
  <c r="Q400" i="12"/>
  <c r="Q399" i="12"/>
  <c r="Q398" i="12"/>
  <c r="Q397" i="12"/>
  <c r="Q396" i="12"/>
  <c r="Q395" i="12"/>
  <c r="Q394" i="12"/>
  <c r="Q393" i="12"/>
  <c r="Q392" i="12"/>
  <c r="Q391" i="12"/>
  <c r="Q390" i="12"/>
  <c r="Q389" i="12"/>
  <c r="Q388" i="12"/>
  <c r="Q387" i="12"/>
  <c r="Q386" i="12"/>
  <c r="Q385" i="12"/>
  <c r="Q384" i="12"/>
  <c r="Q383" i="12"/>
  <c r="Q382" i="12"/>
  <c r="Q381" i="12"/>
  <c r="Q380" i="12"/>
  <c r="Q379" i="12"/>
  <c r="Q378" i="12"/>
  <c r="Q377" i="12"/>
  <c r="Q376" i="12"/>
  <c r="Q375" i="12"/>
  <c r="Q374" i="12"/>
  <c r="Q373" i="12"/>
  <c r="Q372" i="12"/>
  <c r="Q371" i="12"/>
  <c r="Q370" i="12"/>
  <c r="Q369" i="12"/>
  <c r="Q368" i="12"/>
  <c r="Q367" i="12"/>
  <c r="Q366" i="12"/>
  <c r="Q365" i="12"/>
  <c r="Q364" i="12"/>
  <c r="Q363" i="12"/>
  <c r="Q362" i="12"/>
  <c r="Q361" i="12"/>
  <c r="Q360" i="12"/>
  <c r="Q359" i="12"/>
  <c r="Q358" i="12"/>
  <c r="Q357" i="12"/>
  <c r="Q356" i="12"/>
  <c r="Q355" i="12"/>
  <c r="Q354" i="12"/>
  <c r="Q353" i="12"/>
  <c r="Q352" i="12"/>
  <c r="Q351" i="12"/>
  <c r="Q350" i="12"/>
  <c r="Q349" i="12"/>
  <c r="Q348" i="12"/>
  <c r="Q347" i="12"/>
  <c r="Q346" i="12"/>
  <c r="Q345" i="12"/>
  <c r="Q344" i="12"/>
  <c r="Q343" i="12"/>
  <c r="Q342" i="12"/>
  <c r="Q341" i="12"/>
  <c r="Q340" i="12"/>
  <c r="Q339" i="12"/>
  <c r="Q338" i="12"/>
  <c r="Q337" i="12"/>
  <c r="Q336" i="12"/>
  <c r="Q335" i="12"/>
  <c r="Q334" i="12"/>
  <c r="Q333" i="12"/>
  <c r="Q332" i="12"/>
  <c r="Q331" i="12"/>
  <c r="Q330" i="12"/>
  <c r="Q329" i="12"/>
  <c r="Q328" i="12"/>
  <c r="Q327" i="12"/>
  <c r="Q326" i="12"/>
  <c r="Q325" i="12"/>
  <c r="Q324" i="12"/>
  <c r="Q323" i="12"/>
  <c r="Q322" i="12"/>
  <c r="Q321" i="12"/>
  <c r="Q320" i="12"/>
  <c r="Q319" i="12"/>
  <c r="Q318" i="12"/>
  <c r="Q317" i="12"/>
  <c r="Q316" i="12"/>
  <c r="Q315" i="12"/>
  <c r="Q314" i="12"/>
  <c r="Q313" i="12"/>
  <c r="Q312" i="12"/>
  <c r="Q311" i="12"/>
  <c r="Q310" i="12"/>
  <c r="Q309" i="12"/>
  <c r="Q308" i="12"/>
  <c r="Q307" i="12"/>
  <c r="Q306" i="12"/>
  <c r="Q305" i="12"/>
  <c r="Q304" i="12"/>
  <c r="Q303" i="12"/>
  <c r="Q302" i="12"/>
  <c r="Q301" i="12"/>
  <c r="Q300" i="12"/>
  <c r="Q299" i="12"/>
  <c r="Q298" i="12"/>
  <c r="Q297" i="12"/>
  <c r="Q296" i="12"/>
  <c r="Q295" i="12"/>
  <c r="Q294" i="12"/>
  <c r="Q293" i="12"/>
  <c r="Q292" i="12"/>
  <c r="Q291" i="12"/>
  <c r="Q290" i="12"/>
  <c r="Q289" i="12"/>
  <c r="Q288" i="12"/>
  <c r="Q287" i="12"/>
  <c r="Q286" i="12"/>
  <c r="Q285" i="12"/>
  <c r="Q284" i="12"/>
  <c r="Q283" i="12"/>
  <c r="Q282" i="12"/>
  <c r="Q281" i="12"/>
  <c r="Q280" i="12"/>
  <c r="Q279" i="12"/>
  <c r="Q278" i="12"/>
  <c r="Q277" i="12"/>
  <c r="Q276" i="12"/>
  <c r="Q275" i="12"/>
  <c r="Q274" i="12"/>
  <c r="Q273" i="12"/>
  <c r="Q272" i="12"/>
  <c r="Q271" i="12"/>
  <c r="Q270" i="12"/>
  <c r="Q269" i="12"/>
  <c r="Q268" i="12"/>
  <c r="Q267" i="12"/>
  <c r="Q266" i="12"/>
  <c r="Q265" i="12"/>
  <c r="Q264" i="12"/>
  <c r="Q263" i="12"/>
  <c r="Q262" i="12"/>
  <c r="Q261" i="12"/>
  <c r="Q260" i="12"/>
  <c r="Q259" i="12"/>
  <c r="Q258" i="12"/>
  <c r="Q257" i="12"/>
  <c r="Q256" i="12"/>
  <c r="Q255" i="12"/>
  <c r="Q254" i="12"/>
  <c r="Q253" i="12"/>
  <c r="Q252" i="12"/>
  <c r="Q251" i="12"/>
  <c r="Q250" i="12"/>
  <c r="Q249" i="12"/>
  <c r="Q248" i="12"/>
  <c r="Q247" i="12"/>
  <c r="Q246" i="12"/>
  <c r="Q245" i="12"/>
  <c r="Q244" i="12"/>
  <c r="Q243" i="12"/>
  <c r="Q242" i="12"/>
  <c r="Q241" i="12"/>
  <c r="Q240" i="12"/>
  <c r="Q239" i="12"/>
  <c r="Q238" i="12"/>
  <c r="Q237" i="12"/>
  <c r="Q236" i="12"/>
  <c r="Q235" i="12"/>
  <c r="Q234" i="12"/>
  <c r="Q233" i="12"/>
  <c r="Q232" i="12"/>
  <c r="Q231" i="12"/>
  <c r="Q230" i="12"/>
  <c r="Q229" i="12"/>
  <c r="Q228" i="12"/>
  <c r="Q227" i="12"/>
  <c r="Q226" i="12"/>
  <c r="Q225" i="12"/>
  <c r="Q224" i="12"/>
  <c r="Q223" i="12"/>
  <c r="Q222" i="12"/>
  <c r="Q221" i="12"/>
  <c r="Q220" i="12"/>
  <c r="Q219" i="12"/>
  <c r="Q218" i="12"/>
  <c r="Q217" i="12"/>
  <c r="Q216" i="12"/>
  <c r="Q215" i="12"/>
  <c r="Q214" i="12"/>
  <c r="Q213" i="12"/>
  <c r="Q212" i="12"/>
  <c r="Q211" i="12"/>
  <c r="Q210" i="12"/>
  <c r="Q209" i="12"/>
  <c r="Q208" i="12"/>
  <c r="Q207" i="12"/>
  <c r="Q206" i="12"/>
  <c r="Q205" i="12"/>
  <c r="Q204" i="12"/>
  <c r="Q203" i="12"/>
  <c r="Q202" i="12"/>
  <c r="Q201" i="12"/>
  <c r="Q200" i="12"/>
  <c r="Q199" i="12"/>
  <c r="Q198" i="12"/>
  <c r="Q197" i="12"/>
  <c r="Q196" i="12"/>
  <c r="Q195" i="12"/>
  <c r="Q194" i="12"/>
  <c r="Q193" i="12"/>
  <c r="Q192" i="12"/>
  <c r="Q191" i="12"/>
  <c r="Q190" i="12"/>
  <c r="Q189" i="12"/>
  <c r="Q188" i="12"/>
  <c r="Q187" i="12"/>
  <c r="Q186" i="12"/>
  <c r="Q185" i="12"/>
  <c r="Q184" i="12"/>
  <c r="Q183" i="12"/>
  <c r="Q182" i="12"/>
  <c r="Q181" i="12"/>
  <c r="Q180" i="12"/>
  <c r="Q179" i="12"/>
  <c r="Q178" i="12"/>
  <c r="Q177" i="12"/>
  <c r="Q176" i="12"/>
  <c r="Q175" i="12"/>
  <c r="Q174" i="12"/>
  <c r="Q173" i="12"/>
  <c r="Q172" i="12"/>
  <c r="Q171" i="12"/>
  <c r="Q170" i="12"/>
  <c r="Q169" i="12"/>
  <c r="Q168" i="12"/>
  <c r="Q167" i="12"/>
  <c r="Q166" i="12"/>
  <c r="Q165" i="12"/>
  <c r="Q164" i="12"/>
  <c r="Q163" i="12"/>
  <c r="Q162" i="12"/>
  <c r="Q161" i="12"/>
  <c r="Q160" i="12"/>
  <c r="Q159" i="12"/>
  <c r="Q158" i="12"/>
  <c r="Q157" i="12"/>
  <c r="Q156" i="12"/>
  <c r="Q155" i="12"/>
  <c r="Q154" i="12"/>
  <c r="Q153" i="12"/>
  <c r="Q152" i="12"/>
  <c r="Q151" i="12"/>
  <c r="Q150" i="12"/>
  <c r="Q149" i="12"/>
  <c r="Q148" i="12"/>
  <c r="Q147" i="12"/>
  <c r="Q146" i="12"/>
  <c r="Q145" i="12"/>
  <c r="Q144" i="12"/>
  <c r="Q143" i="12"/>
  <c r="Q142" i="12"/>
  <c r="Q141" i="12"/>
  <c r="Q140" i="12"/>
  <c r="Q139" i="12"/>
  <c r="Q138" i="12"/>
  <c r="Q137" i="12"/>
  <c r="Q136" i="12"/>
  <c r="Q135" i="12"/>
  <c r="Q134" i="12"/>
  <c r="Q133" i="12"/>
  <c r="Q132" i="12"/>
  <c r="Q131" i="12"/>
  <c r="Q130" i="12"/>
  <c r="Q129" i="12"/>
  <c r="Q128" i="12"/>
  <c r="Q127" i="12"/>
  <c r="Q126" i="12"/>
  <c r="Q125" i="12"/>
  <c r="Q124" i="12"/>
  <c r="Q123" i="12"/>
  <c r="Q122" i="12"/>
  <c r="Q121" i="12"/>
  <c r="Q120" i="12"/>
  <c r="Q119" i="12"/>
  <c r="Q118"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F19" i="12"/>
  <c r="Q18" i="12"/>
  <c r="F18" i="12"/>
  <c r="Q17" i="12"/>
  <c r="F17" i="12"/>
  <c r="Q16" i="12"/>
  <c r="F16" i="12"/>
  <c r="Q15" i="12"/>
  <c r="F15" i="12"/>
  <c r="Q14" i="12"/>
  <c r="F14" i="12"/>
  <c r="Q13" i="12"/>
  <c r="F13" i="12"/>
  <c r="Q12" i="12"/>
  <c r="F12" i="12"/>
  <c r="Q11" i="12"/>
  <c r="F11" i="12"/>
  <c r="Q10" i="12"/>
  <c r="Q9" i="12"/>
  <c r="F9" i="12"/>
  <c r="Q8" i="12"/>
  <c r="F8" i="12"/>
  <c r="Q7" i="12"/>
  <c r="Q6" i="12"/>
  <c r="Q5" i="12"/>
  <c r="Q4" i="12"/>
  <c r="Q3" i="12"/>
  <c r="F3" i="12" s="1"/>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0" i="12"/>
  <c r="F7" i="12"/>
  <c r="F6" i="12"/>
  <c r="F5" i="12"/>
  <c r="F4" i="12"/>
  <c r="C46" i="7"/>
  <c r="C16" i="2"/>
  <c r="C12" i="7" s="1"/>
  <c r="C29" i="7"/>
  <c r="C22" i="7"/>
  <c r="C15" i="7"/>
  <c r="C5" i="7"/>
  <c r="C6" i="7"/>
  <c r="J6" i="7"/>
  <c r="C2" i="14" s="1"/>
  <c r="C7" i="7"/>
  <c r="J7" i="7"/>
  <c r="D2" i="14" s="1"/>
  <c r="C8" i="7"/>
  <c r="J8" i="7"/>
  <c r="E2" i="14" s="1"/>
  <c r="C9" i="7"/>
  <c r="J9" i="7"/>
  <c r="F2" i="14" s="1"/>
  <c r="C10" i="7"/>
  <c r="J10" i="7"/>
  <c r="G2" i="14" s="1"/>
  <c r="C11" i="7"/>
  <c r="J11" i="7"/>
  <c r="H2" i="14" s="1"/>
  <c r="J12" i="7"/>
  <c r="I2" i="14" s="1"/>
  <c r="C13" i="7"/>
  <c r="J13" i="7"/>
  <c r="J2" i="14" s="1"/>
  <c r="C14" i="7"/>
  <c r="J14" i="7"/>
  <c r="K2" i="14" s="1"/>
  <c r="C16" i="7"/>
  <c r="J15" i="7"/>
  <c r="L2" i="14" s="1"/>
  <c r="C17" i="7"/>
  <c r="J16" i="7"/>
  <c r="M2" i="14" s="1"/>
  <c r="C18" i="7"/>
  <c r="J17" i="7"/>
  <c r="N2" i="14" s="1"/>
  <c r="C19" i="7"/>
  <c r="J18" i="7"/>
  <c r="O2" i="14" s="1"/>
  <c r="C20" i="7"/>
  <c r="J19" i="7"/>
  <c r="P2" i="14" s="1"/>
  <c r="J20" i="7"/>
  <c r="Q2" i="14" s="1"/>
  <c r="J21" i="7"/>
  <c r="R2" i="14" s="1"/>
  <c r="C24" i="7"/>
  <c r="J22" i="7"/>
  <c r="S2" i="14" s="1"/>
  <c r="C25" i="7"/>
  <c r="J23" i="7"/>
  <c r="T2" i="14" s="1"/>
  <c r="C26" i="7"/>
  <c r="J24" i="7"/>
  <c r="U2" i="14" s="1"/>
  <c r="C27" i="7"/>
  <c r="J25" i="7"/>
  <c r="V2" i="14" s="1"/>
  <c r="C31" i="7"/>
  <c r="J26" i="7"/>
  <c r="W2" i="14" s="1"/>
  <c r="C34" i="7"/>
  <c r="J27" i="7"/>
  <c r="X2" i="14" s="1"/>
  <c r="C35" i="7"/>
  <c r="J28" i="7"/>
  <c r="Y2" i="14" s="1"/>
  <c r="C36" i="7"/>
  <c r="J29" i="7"/>
  <c r="Z2" i="14" s="1"/>
  <c r="C37" i="7"/>
  <c r="J30" i="7"/>
  <c r="AA2" i="14" s="1"/>
  <c r="C38" i="7"/>
  <c r="J31" i="7"/>
  <c r="AB2" i="14" s="1"/>
  <c r="C39" i="7"/>
  <c r="J32" i="7"/>
  <c r="AC2" i="14" s="1"/>
  <c r="C40" i="7"/>
  <c r="J33" i="7"/>
  <c r="AD2" i="14" s="1"/>
  <c r="C43" i="7"/>
  <c r="J34" i="7"/>
  <c r="AE2" i="14" s="1"/>
  <c r="C44" i="7"/>
  <c r="J35" i="7"/>
  <c r="AF2" i="14" s="1"/>
  <c r="C45" i="7"/>
  <c r="J36" i="7"/>
  <c r="AG2" i="14" s="1"/>
  <c r="C47" i="7"/>
  <c r="J37" i="7"/>
  <c r="AH2" i="14" s="1"/>
  <c r="C48" i="7"/>
  <c r="J38" i="7"/>
  <c r="AI2" i="14" s="1"/>
  <c r="C49" i="7"/>
  <c r="J39" i="7"/>
  <c r="AJ2" i="14" s="1"/>
  <c r="B12" i="10"/>
  <c r="C50" i="7" s="1"/>
  <c r="J40" i="7"/>
  <c r="AK2" i="14" s="1"/>
  <c r="C51" i="7"/>
  <c r="J41" i="7"/>
  <c r="AL2" i="14" s="1"/>
  <c r="C52" i="7"/>
  <c r="J42" i="7"/>
  <c r="AM2" i="14" s="1"/>
  <c r="C53" i="7"/>
  <c r="J43" i="7"/>
  <c r="AN2" i="14" s="1"/>
  <c r="C54" i="7"/>
  <c r="J44" i="7"/>
  <c r="AO2" i="14" s="1"/>
  <c r="C55" i="7"/>
  <c r="J45" i="7"/>
  <c r="AP2" i="14" s="1"/>
  <c r="C56" i="7"/>
  <c r="J46" i="7"/>
  <c r="AQ2" i="14" s="1"/>
  <c r="C57" i="7"/>
  <c r="C58" i="7"/>
  <c r="C59" i="7"/>
  <c r="B18" i="10"/>
  <c r="C60" i="7" s="1"/>
  <c r="C18" i="10"/>
  <c r="C61" i="7" s="1"/>
  <c r="D18" i="10"/>
  <c r="C62" i="7" s="1"/>
  <c r="C63" i="7"/>
  <c r="C64" i="7"/>
  <c r="C65" i="7"/>
  <c r="C66" i="7"/>
  <c r="C67" i="7"/>
  <c r="C68" i="7"/>
  <c r="C71" i="7"/>
  <c r="C72" i="7"/>
  <c r="C74" i="7"/>
  <c r="C75" i="7"/>
  <c r="C19" i="6"/>
  <c r="D19" i="6"/>
  <c r="E19" i="6"/>
  <c r="F19" i="6"/>
  <c r="G19" i="6"/>
  <c r="H19" i="6"/>
  <c r="I19" i="6"/>
  <c r="J19" i="6"/>
  <c r="K19" i="6"/>
  <c r="C22" i="6"/>
  <c r="D22" i="6"/>
  <c r="E22" i="6"/>
  <c r="F22" i="6"/>
  <c r="G22" i="6"/>
  <c r="H22" i="6"/>
  <c r="I22" i="6"/>
  <c r="J22" i="6"/>
  <c r="K22" i="6"/>
  <c r="C28" i="4"/>
  <c r="C35" i="10" s="1"/>
  <c r="C69" i="7" s="1"/>
  <c r="D35" i="10"/>
  <c r="C70" i="7" s="1"/>
  <c r="D47" i="4"/>
  <c r="D49" i="10" s="1"/>
  <c r="C73" i="7" s="1"/>
  <c r="C6" i="2"/>
  <c r="E6" i="7" s="1"/>
  <c r="M22" i="6" l="1"/>
  <c r="X8" i="7"/>
  <c r="AS2" i="14"/>
  <c r="AT2" i="14"/>
  <c r="M19" i="6"/>
  <c r="M23" i="6"/>
  <c r="J3" i="12"/>
  <c r="C11" i="6" s="1"/>
  <c r="I5" i="12"/>
  <c r="I4" i="12"/>
  <c r="I7" i="12"/>
  <c r="J11" i="6" s="1"/>
  <c r="J7" i="12"/>
  <c r="K11" i="6" s="1"/>
  <c r="J5" i="12"/>
  <c r="G11" i="6" s="1"/>
  <c r="I6" i="12"/>
  <c r="H11" i="6" s="1"/>
  <c r="I8" i="12"/>
  <c r="J4" i="12"/>
  <c r="F11" i="6" s="1"/>
  <c r="J6" i="12"/>
  <c r="I11" i="6" s="1"/>
  <c r="I3" i="12"/>
  <c r="J8" i="12"/>
  <c r="L11" i="6" s="1"/>
  <c r="G20" i="6" l="1"/>
  <c r="R13" i="7"/>
  <c r="I20" i="6"/>
  <c r="T13" i="7"/>
  <c r="K20" i="6"/>
  <c r="V13" i="7"/>
  <c r="L20" i="6"/>
  <c r="W13" i="7"/>
  <c r="J20" i="6"/>
  <c r="U13" i="7"/>
  <c r="C20" i="6"/>
  <c r="N13" i="7"/>
  <c r="F20" i="6"/>
  <c r="Q13" i="7"/>
  <c r="H20" i="6"/>
  <c r="S13" i="7"/>
  <c r="M11" i="6"/>
  <c r="M20" i="6" l="1"/>
  <c r="X13" i="7"/>
</calcChain>
</file>

<file path=xl/sharedStrings.xml><?xml version="1.0" encoding="utf-8"?>
<sst xmlns="http://schemas.openxmlformats.org/spreadsheetml/2006/main" count="1518" uniqueCount="901">
  <si>
    <t>11a. Type of Background Check:</t>
  </si>
  <si>
    <t>Line E – Inventory Adjustments (Increased Stock):</t>
  </si>
  <si>
    <t>Input Movement Type 701</t>
  </si>
  <si>
    <t>Input Movement Type 702</t>
  </si>
  <si>
    <t>Using multiple selection on the Material field choose the "Select Ranges" tab</t>
  </si>
  <si>
    <t>Overall Change in Stock Level (Line D - Line A): This is to serve as information for you about how your overall stock level looks in each category. Combined with your other knowledge it may prove useful. For example, seeing that you had $100,000 of stock last year, and you're now down to $80,000 might tell you that the budget was lean and you were just running out of money to buy with, or it might tell you that your inventory manager is doing well and getting unnecessary items off the shelves.</t>
  </si>
  <si>
    <t>Difference between Listed number in line D and what the other numbers indicate:</t>
  </si>
  <si>
    <t>1. Data Entry Error (Typed the wrong number, or pulled the wrong data)</t>
  </si>
  <si>
    <t>4. Having a bad ending inventory number from this year (didn't pull the report on the correct day)</t>
  </si>
  <si>
    <t>3. Having a bad starting inventory number (ending inventory number from last year) (didn't pull the report on the correct day)</t>
  </si>
  <si>
    <t>annual</t>
  </si>
  <si>
    <t>other</t>
  </si>
  <si>
    <t xml:space="preserve">   Criminal Background Search</t>
  </si>
  <si>
    <t xml:space="preserve">   FBI Background Check</t>
  </si>
  <si>
    <t>11.  Driver Screening and Criminal History Background Check (check all that apply)</t>
  </si>
  <si>
    <t>X</t>
  </si>
  <si>
    <t xml:space="preserve"> 4a.   Does your county have interstate highways?</t>
  </si>
  <si>
    <t>Pro-Vision</t>
  </si>
  <si>
    <t xml:space="preserve">2a.  If yes, is this primarily to facilitate transportation </t>
  </si>
  <si>
    <t>10.  Employees Required to get School Bus Driver Certificate</t>
  </si>
  <si>
    <t xml:space="preserve">Adopted Policy for Circumstances Driver Will be Subject to Criminal History Check </t>
  </si>
  <si>
    <t xml:space="preserve">   State Background Check</t>
  </si>
  <si>
    <t xml:space="preserve">   Local Background Check</t>
  </si>
  <si>
    <t xml:space="preserve">   National Background Check</t>
  </si>
  <si>
    <t xml:space="preserve">   Sex Offender Search</t>
  </si>
  <si>
    <t xml:space="preserve">   Police Record Search</t>
  </si>
  <si>
    <t xml:space="preserve">   Driving Record Search</t>
  </si>
  <si>
    <t xml:space="preserve">   Prison Inmate Search</t>
  </si>
  <si>
    <t xml:space="preserve">   Vehicle History Search</t>
  </si>
  <si>
    <t xml:space="preserve">   Other (please list)</t>
  </si>
  <si>
    <t>Required for Pre-Employment</t>
  </si>
  <si>
    <t>How Often Background Check is Done</t>
  </si>
  <si>
    <t xml:space="preserve">    1.  Real Time</t>
  </si>
  <si>
    <t xml:space="preserve">    2.  Passive (Download Later)</t>
  </si>
  <si>
    <t>Input your plant into the Plant Field</t>
  </si>
  <si>
    <t xml:space="preserve">  B. Other Salaries                                                          </t>
  </si>
  <si>
    <t>Names and Job Titles</t>
  </si>
  <si>
    <t>Note: Enter additional personnel on "Additional" sheet.</t>
  </si>
  <si>
    <t>TOTAL</t>
  </si>
  <si>
    <t>1. Fuel</t>
  </si>
  <si>
    <t>2. Contract Transportation</t>
  </si>
  <si>
    <t xml:space="preserve">    TD-24A forms must be on file at the DPI to support the total   expended for both state and local funds.</t>
  </si>
  <si>
    <t>3. Other Expenditures</t>
  </si>
  <si>
    <t xml:space="preserve">Description of </t>
  </si>
  <si>
    <t>Related</t>
  </si>
  <si>
    <t>Amount</t>
  </si>
  <si>
    <t>Expenditures</t>
  </si>
  <si>
    <t>Object Code</t>
  </si>
  <si>
    <t>Expended</t>
  </si>
  <si>
    <t>Note: Enter additional expenses on "Additional" sheet.</t>
  </si>
  <si>
    <t>Matching Ben.</t>
  </si>
  <si>
    <t>Supt./Asst. Supt.</t>
  </si>
  <si>
    <t>Transportation director</t>
  </si>
  <si>
    <t>Principals</t>
  </si>
  <si>
    <t>TIMS Coordinator</t>
  </si>
  <si>
    <t>Trans. supervisor</t>
  </si>
  <si>
    <t>Other (please list)</t>
  </si>
  <si>
    <t>2.  Does your  LEA use a staggered bell time system?  (i.e. do some school start times differ by a half hour or more?)</t>
  </si>
  <si>
    <t>yes</t>
  </si>
  <si>
    <t>no</t>
  </si>
  <si>
    <t>3.  Who is involved in establishing school bell times in your LEA? (check all that apply)</t>
  </si>
  <si>
    <t>4.  Do you permit buses travel to be routed on interstate highways?</t>
  </si>
  <si>
    <t>5.  For what types of alternative programs does your LEA provide transportation?</t>
  </si>
  <si>
    <t>At-risk BEP</t>
  </si>
  <si>
    <t>Pre-K Handicapped</t>
  </si>
  <si>
    <t>Head Start</t>
  </si>
  <si>
    <t>At-risk Remediation</t>
  </si>
  <si>
    <t>Migrant Education</t>
  </si>
  <si>
    <t>DARE Program</t>
  </si>
  <si>
    <t>Local Enrichment</t>
  </si>
  <si>
    <t>SOS Plus</t>
  </si>
  <si>
    <t>VIPERS Program</t>
  </si>
  <si>
    <t xml:space="preserve">6.  What is your district goal for maximum ride times in minutes (one-way trip)? </t>
  </si>
  <si>
    <t>None</t>
  </si>
  <si>
    <t>Regular Students</t>
  </si>
  <si>
    <t>Special Educ. Students</t>
  </si>
  <si>
    <t>7.  What is the goal for earliest student boarding time (time of day)?</t>
  </si>
  <si>
    <t>AM</t>
  </si>
  <si>
    <t>8.  What is the goal for latest student arrival at home (time of day)?</t>
  </si>
  <si>
    <t>PM</t>
  </si>
  <si>
    <t>9.  Do you pair bus driving duties with any of the following? (estimate % of all drivers)</t>
  </si>
  <si>
    <t>Food service/Driver</t>
  </si>
  <si>
    <t>Custodial/Driver</t>
  </si>
  <si>
    <t>Teacher Asst/Driver</t>
  </si>
  <si>
    <t>INVENTORY</t>
  </si>
  <si>
    <t>Oil</t>
  </si>
  <si>
    <t>Tires</t>
  </si>
  <si>
    <t>Repair Parts</t>
  </si>
  <si>
    <t>Diesel</t>
  </si>
  <si>
    <t>Gasoline</t>
  </si>
  <si>
    <t>Total</t>
  </si>
  <si>
    <t>Value</t>
  </si>
  <si>
    <t>Quantity</t>
  </si>
  <si>
    <t>New (quan)</t>
  </si>
  <si>
    <t>Recap (quan)</t>
  </si>
  <si>
    <t>A.</t>
  </si>
  <si>
    <t>B.</t>
  </si>
  <si>
    <t>C.</t>
  </si>
  <si>
    <t>D.</t>
  </si>
  <si>
    <t>E.</t>
  </si>
  <si>
    <t>F.</t>
  </si>
  <si>
    <t>G.</t>
  </si>
  <si>
    <t>Inventory</t>
  </si>
  <si>
    <t>Policy</t>
  </si>
  <si>
    <t>Bus Data</t>
  </si>
  <si>
    <t>Q1</t>
  </si>
  <si>
    <t>Q2</t>
  </si>
  <si>
    <t>Q3</t>
  </si>
  <si>
    <t>Drivers</t>
  </si>
  <si>
    <t>Q4</t>
  </si>
  <si>
    <t>Q5</t>
  </si>
  <si>
    <t>Personnel</t>
  </si>
  <si>
    <t>Q6</t>
  </si>
  <si>
    <t>5A</t>
  </si>
  <si>
    <t>Q7</t>
  </si>
  <si>
    <t>5B</t>
  </si>
  <si>
    <t>Q8</t>
  </si>
  <si>
    <t>Fuel</t>
  </si>
  <si>
    <t>Q9</t>
  </si>
  <si>
    <t>Contracts</t>
  </si>
  <si>
    <t>Other</t>
  </si>
  <si>
    <t>Reversions</t>
  </si>
  <si>
    <t>LocalBailout</t>
  </si>
  <si>
    <t>Q10</t>
  </si>
  <si>
    <t>MCIS Annual Cost/Consumption Report (July-June)</t>
  </si>
  <si>
    <t xml:space="preserve">       1.    Total regular school mileage for regular buses.</t>
  </si>
  <si>
    <t xml:space="preserve">       2.    Total regular school mileage for exceptional child buses.</t>
  </si>
  <si>
    <t xml:space="preserve">       3.    Refunded  mileage (includes from all sources to PRC 56).</t>
  </si>
  <si>
    <t>2.  NA</t>
  </si>
  <si>
    <t>1.  NA</t>
  </si>
  <si>
    <t xml:space="preserve">              Note: Do not include spare buses.</t>
  </si>
  <si>
    <t>2.Record the amount of local funds that was expended to provide drivers incentive pay or performance bonuses.</t>
  </si>
  <si>
    <t>4.Subtract the excess amount in number 3 from the amount in number 1.  This "net" total will be the actual</t>
  </si>
  <si>
    <t>5.Record the matching benefits for drivers applicable to the salary amounts in number 1, 2 and 3.</t>
  </si>
  <si>
    <t>county units.</t>
  </si>
  <si>
    <t>Annual Local Funds Transportation Expenditures Reports (PRC 056 &amp; 706)</t>
  </si>
  <si>
    <r>
      <t xml:space="preserve">Please note:  </t>
    </r>
    <r>
      <rPr>
        <b/>
        <i/>
        <sz val="10"/>
        <rFont val="Arial"/>
        <family val="2"/>
      </rPr>
      <t>Costs that cannot not be traced back to your local PRC 056 account  will not be allowed</t>
    </r>
    <r>
      <rPr>
        <b/>
        <sz val="10"/>
        <rFont val="Arial"/>
        <family val="2"/>
      </rPr>
      <t>.  Costs</t>
    </r>
  </si>
  <si>
    <t xml:space="preserve">to basic "to-and-from-school" transportation for K-12 students for their regular school term. These expenditures </t>
  </si>
  <si>
    <t>MEMORANDUM</t>
  </si>
  <si>
    <t>TO:</t>
  </si>
  <si>
    <t xml:space="preserve">LEA Superintendents, Finance Officers, and </t>
  </si>
  <si>
    <t>Transportation Directors</t>
  </si>
  <si>
    <t>FROM:</t>
  </si>
  <si>
    <t>Philip Price, Associate Superintendent</t>
  </si>
  <si>
    <t>Financial and Business Services</t>
  </si>
  <si>
    <t>Transportation Services</t>
  </si>
  <si>
    <t>SUBJECT:</t>
  </si>
  <si>
    <t>Reporting Local Transportation Expenditures</t>
  </si>
  <si>
    <t>ELIGIBLE EXPENDITURES</t>
  </si>
  <si>
    <t>INELIGIBLE EXPENDITURES</t>
  </si>
  <si>
    <t>OFBS #</t>
  </si>
  <si>
    <r>
      <t xml:space="preserve">2.      </t>
    </r>
    <r>
      <rPr>
        <u/>
        <sz val="10"/>
        <rFont val="Times New Roman"/>
        <family val="1"/>
      </rPr>
      <t>PRC 706 in Fund 2</t>
    </r>
    <r>
      <rPr>
        <sz val="10"/>
        <rFont val="Times New Roman"/>
        <family val="1"/>
      </rPr>
      <t xml:space="preserve"> is being designated to record </t>
    </r>
    <r>
      <rPr>
        <u/>
        <sz val="10"/>
        <rFont val="Times New Roman"/>
        <family val="1"/>
      </rPr>
      <t>Other / Ineligible</t>
    </r>
    <r>
      <rPr>
        <sz val="10"/>
        <rFont val="Times New Roman"/>
        <family val="1"/>
      </rPr>
      <t xml:space="preserve"> local transportation expenditures.</t>
    </r>
  </si>
  <si>
    <r>
      <t xml:space="preserve">1)      </t>
    </r>
    <r>
      <rPr>
        <u/>
        <sz val="10"/>
        <rFont val="Times New Roman"/>
        <family val="1"/>
      </rPr>
      <t>SALARIES</t>
    </r>
  </si>
  <si>
    <t>a)      Transportation safety assistants or monitors salaries.</t>
  </si>
  <si>
    <t>b)      Driver incentive or bonus pay (e.g., perfect attendance, safe driving record, etc.)</t>
  </si>
  <si>
    <t>c)      Transportation Director’s salary.</t>
  </si>
  <si>
    <t>d)      That portion of split-funded personnel salary cost that is not transportation related.</t>
  </si>
  <si>
    <t>e)      Salary Differential Pay (Additional payments above State Salary Schedule amount).</t>
  </si>
  <si>
    <t>g)      Driver salary for routes serving only local pre-k programs, Head Start, Summer School, Pre-K EC programs.</t>
  </si>
  <si>
    <t>h)      Summer Interns.</t>
  </si>
  <si>
    <r>
      <t xml:space="preserve">2)      </t>
    </r>
    <r>
      <rPr>
        <u/>
        <sz val="10"/>
        <rFont val="Times New Roman"/>
        <family val="1"/>
      </rPr>
      <t>BENEFITS</t>
    </r>
  </si>
  <si>
    <t>a)      Insurance Benefits other than Social Security, Retirement and Hospitalization.</t>
  </si>
  <si>
    <t>b)      Longevity Pay.</t>
  </si>
  <si>
    <r>
      <t xml:space="preserve">3)      </t>
    </r>
    <r>
      <rPr>
        <u/>
        <sz val="10"/>
        <rFont val="Times New Roman"/>
        <family val="1"/>
      </rPr>
      <t>SUPPORT</t>
    </r>
  </si>
  <si>
    <t>a)      Capital purchases or improvements.</t>
  </si>
  <si>
    <t>b)      Field trips.</t>
  </si>
  <si>
    <t>c)      Employee’s CDL Costs/Reimbursement.</t>
  </si>
  <si>
    <t>d)      Utilities for facilities that are not separately metered.</t>
  </si>
  <si>
    <t>e)      Banquet Costs.</t>
  </si>
  <si>
    <t>g)      Costs associated with transportation services provided for at-risk programs (state, local or federal).</t>
  </si>
  <si>
    <t>6319 Mail service Center</t>
  </si>
  <si>
    <t>Raleigh, N. C. 27699-6319</t>
  </si>
  <si>
    <t>TD-1 Inventory Sheet Instructions</t>
  </si>
  <si>
    <t xml:space="preserve">Primarily you will be using ZMB19 and ZMB20 in SAP to complete the TD-1 Inventory page. </t>
  </si>
  <si>
    <t>Time Sensitive Data:</t>
  </si>
  <si>
    <t>Line A – Beginning Inventory:</t>
  </si>
  <si>
    <t>Line B – Inventory Purchased:</t>
  </si>
  <si>
    <t>Open Transaction ZMB20.</t>
  </si>
  <si>
    <t>LEAVE THE REST BLANK</t>
  </si>
  <si>
    <t>Execute the transaction</t>
  </si>
  <si>
    <t>Line C – Inventory Used:</t>
  </si>
  <si>
    <t>(SELECT)</t>
  </si>
  <si>
    <r>
      <t xml:space="preserve">Local expenditures for the following are excluded or restricted:  </t>
    </r>
    <r>
      <rPr>
        <b/>
        <sz val="10"/>
        <rFont val="Arial"/>
        <family val="2"/>
      </rPr>
      <t>(See "Reporting Local Expenditures" tab below)</t>
    </r>
  </si>
  <si>
    <t xml:space="preserve">Input Movement Type 261 to 262 </t>
  </si>
  <si>
    <t>Execute transaction</t>
  </si>
  <si>
    <t>Line D – End of Year Actual Inventory:</t>
  </si>
  <si>
    <t>Note: If you do not have time to do this one material set at a time then pull the list of all materials, export to excel, and work using excel later to figure out the dollars and quantity by material group.</t>
  </si>
  <si>
    <t>Open Transaction ZMB19</t>
  </si>
  <si>
    <t>Input your Plant</t>
  </si>
  <si>
    <t>Select the “unrestricted use stock” and “total value” columns and click on the Total button</t>
  </si>
  <si>
    <t>Open Transaction ZMB20</t>
  </si>
  <si>
    <t>Check here if LEA does not own</t>
  </si>
  <si>
    <t>BUSTER THE ROBOTIC BUS</t>
  </si>
  <si>
    <t>or share a BUSTER</t>
  </si>
  <si>
    <t xml:space="preserve">    LEA REPORTING FORM </t>
  </si>
  <si>
    <t>Indicate with a "1" those grades included in the training</t>
  </si>
  <si>
    <t>LEA</t>
  </si>
  <si>
    <t>TIME           (IN HOURS)</t>
  </si>
  <si>
    <t>LOCATION OF PRESENTATION</t>
  </si>
  <si>
    <t>APPROX. # TRAINED</t>
  </si>
  <si>
    <t>Exhibition/       Appearance Attendance</t>
  </si>
  <si>
    <t>PK</t>
  </si>
  <si>
    <t>K</t>
  </si>
  <si>
    <t>7-12</t>
  </si>
  <si>
    <t>Public</t>
  </si>
  <si>
    <t>LEA Num #_______</t>
  </si>
  <si>
    <t xml:space="preserve">       4.    Number NERS buses operated (Regional Schools)  Use drop down box to display primary vendor</t>
  </si>
  <si>
    <t>should not exceed 185 days.</t>
  </si>
  <si>
    <t xml:space="preserve">  A. Number of Days Whole Fleet Operated(maximum 185) </t>
  </si>
  <si>
    <t>Look at the top line of the report and Record the totals for Quantity and Amount in Local Currency</t>
  </si>
  <si>
    <t>Non-Stock Inventory Purchased</t>
  </si>
  <si>
    <t>Input the material range: 155000000 to 155999999</t>
  </si>
  <si>
    <t>Input a second material range: 180000000 to ZZZ999999</t>
  </si>
  <si>
    <t>SUMMARY  ANALYSIS</t>
  </si>
  <si>
    <t>Summary Analysis</t>
  </si>
  <si>
    <t xml:space="preserve">                            --------    --------     --------    --------    --------     --------     ---------        ---------         --------</t>
  </si>
  <si>
    <t xml:space="preserve">                              (1)           (2)          (3)             (4)           (5)          (6)            (7)            (8)            (9)</t>
  </si>
  <si>
    <t xml:space="preserve">                             State     Local       Total      Annual     Annual      Other     Annual           Salary           Over</t>
  </si>
  <si>
    <t xml:space="preserve">                                                                                                                       Total            Annual         Excess</t>
  </si>
  <si>
    <t>422 – Repair Parts Value</t>
  </si>
  <si>
    <t>BUDGET RESTRICTION CLARIFICATIONS:</t>
  </si>
  <si>
    <t>existing object codes in State PRC 056</t>
  </si>
  <si>
    <t xml:space="preserve">Fund for PRC 056.  The local expenditures that you report in the next three sections of this report represent </t>
  </si>
  <si>
    <t xml:space="preserve">COST CLERK           </t>
  </si>
  <si>
    <t>H</t>
  </si>
  <si>
    <t>I</t>
  </si>
  <si>
    <t>M</t>
  </si>
  <si>
    <t>N</t>
  </si>
  <si>
    <t>L</t>
  </si>
  <si>
    <t>P</t>
  </si>
  <si>
    <t>Angel Trax</t>
  </si>
  <si>
    <t>Seon</t>
  </si>
  <si>
    <t>Synovia</t>
  </si>
  <si>
    <t>Versatrans</t>
  </si>
  <si>
    <t>Zen-Tinel</t>
  </si>
  <si>
    <t>Zonar Sys. Inc.</t>
  </si>
  <si>
    <t xml:space="preserve">     4. Number NERS buses operated (Regional Schools)</t>
  </si>
  <si>
    <t xml:space="preserve">  G. Number buses with 2-way radios</t>
  </si>
  <si>
    <t xml:space="preserve">  H. Number buses with cellular phones</t>
  </si>
  <si>
    <t xml:space="preserve">  I. Number buses with safety assistants/monitors</t>
  </si>
  <si>
    <r>
      <t xml:space="preserve">  J. Number buses with Analog Camera Sys. </t>
    </r>
    <r>
      <rPr>
        <sz val="8"/>
        <rFont val="Times New Roman"/>
        <family val="1"/>
      </rPr>
      <t>(Rec'ding to Tape)</t>
    </r>
    <r>
      <rPr>
        <sz val="10"/>
        <rFont val="Times New Roman"/>
        <family val="1"/>
      </rPr>
      <t xml:space="preserve"> </t>
    </r>
  </si>
  <si>
    <t xml:space="preserve">  K. Number buses with Interior Digital Camera Sys. (Computer)</t>
  </si>
  <si>
    <t>247 security In.</t>
  </si>
  <si>
    <t>GPS &amp; VEHICLE TRACKING</t>
  </si>
  <si>
    <t>Stop Arm Camaras</t>
  </si>
  <si>
    <t>Safety Vision</t>
  </si>
  <si>
    <t>Gate Keeper Sya. Inc</t>
  </si>
  <si>
    <t xml:space="preserve">    2.  Number of buses with two cameras</t>
  </si>
  <si>
    <t xml:space="preserve">    3.  Number of buses with three cameras</t>
  </si>
  <si>
    <t xml:space="preserve">    4.  Number of buses with four or more cameras</t>
  </si>
  <si>
    <t xml:space="preserve">    1.  Number of buses with one camera</t>
  </si>
  <si>
    <t>LEA Name</t>
  </si>
  <si>
    <t>LEA #</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</si>
  <si>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</si>
  <si>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</si>
  <si>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</si>
  <si>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</si>
  <si>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</si>
  <si>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</si>
  <si>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</si>
  <si>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</si>
  <si>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</si>
  <si>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</si>
  <si>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</si>
  <si>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</si>
  <si>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</si>
  <si>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</si>
  <si>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</si>
  <si>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</si>
  <si>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</si>
  <si>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</si>
  <si>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</si>
  <si>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</si>
  <si>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</si>
  <si>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</si>
  <si>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 xml:space="preserve">  111</t>
  </si>
  <si>
    <t>BURKE</t>
  </si>
  <si>
    <t xml:space="preserve">  120</t>
  </si>
  <si>
    <t>CABARRUS</t>
  </si>
  <si>
    <t xml:space="preserve">  130</t>
  </si>
  <si>
    <t>CALDWELL</t>
  </si>
  <si>
    <t xml:space="preserve">  140</t>
  </si>
  <si>
    <t>CAMDEN</t>
  </si>
  <si>
    <t xml:space="preserve">  150</t>
  </si>
  <si>
    <t>CARTERET</t>
  </si>
  <si>
    <t xml:space="preserve">  160</t>
  </si>
  <si>
    <t>CASWELL</t>
  </si>
  <si>
    <t xml:space="preserve">  170</t>
  </si>
  <si>
    <t>CATAWBA</t>
  </si>
  <si>
    <t xml:space="preserve">  180</t>
  </si>
  <si>
    <t xml:space="preserve">  181</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</si>
  <si>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</si>
  <si>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</si>
  <si>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</si>
  <si>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</si>
  <si>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</si>
  <si>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</si>
  <si>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</si>
  <si>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</si>
  <si>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</si>
  <si>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</si>
  <si>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</si>
  <si>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</si>
  <si>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</si>
  <si>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CRAVEN</t>
  </si>
  <si>
    <t xml:space="preserve">  250</t>
  </si>
  <si>
    <t>CUMBERLAND</t>
  </si>
  <si>
    <t xml:space="preserve">  260</t>
  </si>
  <si>
    <t>CURRITUCK</t>
  </si>
  <si>
    <t xml:space="preserve">  270</t>
  </si>
  <si>
    <t>DARE</t>
  </si>
  <si>
    <t xml:space="preserve">  280</t>
  </si>
  <si>
    <t>DAVIDSON</t>
  </si>
  <si>
    <t xml:space="preserve">  290</t>
  </si>
  <si>
    <t xml:space="preserve">  291</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</si>
  <si>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</si>
  <si>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</si>
  <si>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</si>
  <si>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</si>
  <si>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</si>
  <si>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</si>
  <si>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</si>
  <si>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</si>
  <si>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</si>
  <si>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</si>
  <si>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</si>
  <si>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</si>
  <si>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</si>
  <si>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</si>
  <si>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</si>
  <si>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</si>
  <si>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</si>
  <si>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</si>
  <si>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</si>
  <si>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</si>
  <si>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</si>
  <si>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</si>
  <si>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</si>
  <si>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</si>
  <si>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</si>
  <si>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</si>
  <si>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</si>
  <si>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 xml:space="preserve">  421</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</si>
  <si>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</si>
  <si>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</si>
  <si>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</si>
  <si>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</si>
  <si>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</si>
  <si>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</si>
  <si>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</si>
  <si>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</si>
  <si>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</si>
  <si>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</si>
  <si>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</si>
  <si>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</si>
  <si>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</si>
  <si>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</si>
  <si>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</si>
  <si>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</si>
  <si>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</si>
  <si>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</si>
  <si>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</si>
  <si>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</si>
  <si>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</si>
  <si>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</si>
  <si>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</si>
  <si>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</si>
  <si>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</si>
  <si>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</si>
  <si>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</si>
  <si>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</si>
  <si>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</si>
  <si>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</si>
  <si>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</si>
  <si>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</si>
  <si>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</si>
  <si>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</si>
  <si>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</si>
  <si>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</si>
  <si>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</si>
  <si>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</si>
  <si>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</si>
  <si>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</si>
  <si>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</si>
  <si>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</si>
  <si>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</si>
  <si>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</si>
  <si>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</si>
  <si>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</si>
  <si>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</si>
  <si>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</si>
  <si>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</si>
  <si>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</si>
  <si>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</si>
  <si>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</si>
  <si>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</si>
  <si>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</si>
  <si>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</si>
  <si>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</si>
  <si>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</si>
  <si>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</si>
  <si>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</si>
  <si>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</si>
  <si>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</si>
  <si>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</si>
  <si>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</si>
  <si>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</si>
  <si>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</si>
  <si>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</si>
  <si>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</si>
  <si>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</si>
  <si>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</si>
  <si>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</si>
  <si>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</si>
  <si>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</si>
  <si>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</si>
  <si>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</si>
  <si>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</si>
  <si>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</si>
  <si>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</si>
  <si>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</si>
  <si>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</si>
  <si>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</si>
  <si>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</si>
  <si>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</si>
  <si>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</si>
  <si>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</si>
  <si>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 xml:space="preserve">  821</t>
  </si>
  <si>
    <t>SCOTLAND</t>
  </si>
  <si>
    <t xml:space="preserve">  830</t>
  </si>
  <si>
    <t>STANLY</t>
  </si>
  <si>
    <t xml:space="preserve">  840</t>
  </si>
  <si>
    <t>STOKES</t>
  </si>
  <si>
    <t xml:space="preserve">  850</t>
  </si>
  <si>
    <t>SURRY</t>
  </si>
  <si>
    <t xml:space="preserve">  860</t>
  </si>
  <si>
    <t xml:space="preserve">  861</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</si>
  <si>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</si>
  <si>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</si>
  <si>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</si>
  <si>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</si>
  <si>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</si>
  <si>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</si>
  <si>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</si>
  <si>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</si>
  <si>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</si>
  <si>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</si>
  <si>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</si>
  <si>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</si>
  <si>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</si>
  <si>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</si>
  <si>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</si>
  <si>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</si>
  <si>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</si>
  <si>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</si>
  <si>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</si>
  <si>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</si>
  <si>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</si>
  <si>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</si>
  <si>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</si>
  <si>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</si>
  <si>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</si>
  <si>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</si>
  <si>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</si>
  <si>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</si>
  <si>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</si>
  <si>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 xml:space="preserve">  241</t>
  </si>
  <si>
    <t xml:space="preserve">  132</t>
  </si>
  <si>
    <t xml:space="preserve">  C. Detail of above lines (A&amp;B)</t>
  </si>
  <si>
    <t xml:space="preserve">  B. Total Bus Mileage (1+2)</t>
  </si>
  <si>
    <t xml:space="preserve">  E. Buses Operated</t>
  </si>
  <si>
    <t xml:space="preserve">  F. Number buses operated summer school</t>
  </si>
  <si>
    <t xml:space="preserve">     1. Total miles operated fiscal year (Regular Bus)</t>
  </si>
  <si>
    <t xml:space="preserve">     2. Total miles operated fiscal year (EC Bus)</t>
  </si>
  <si>
    <t xml:space="preserve">     1. Regular school mileage (Reg Bus)</t>
  </si>
  <si>
    <t xml:space="preserve">     2. Regular school mileage (EC Bus) </t>
  </si>
  <si>
    <t xml:space="preserve">     3. Refunded miles (all sources)</t>
  </si>
  <si>
    <t xml:space="preserve">     1. Number buses operated (91 days min.)</t>
  </si>
  <si>
    <t xml:space="preserve">     2. Number regular buses operated</t>
  </si>
  <si>
    <t xml:space="preserve">     3. Number EC buses operated</t>
  </si>
  <si>
    <t>D</t>
  </si>
  <si>
    <t>E-1</t>
  </si>
  <si>
    <t>E-2</t>
  </si>
  <si>
    <t>E-3</t>
  </si>
  <si>
    <t>B-1</t>
  </si>
  <si>
    <t>B-2</t>
  </si>
  <si>
    <t>C-1</t>
  </si>
  <si>
    <t>C-2</t>
  </si>
  <si>
    <t>C-3</t>
  </si>
  <si>
    <t>F</t>
  </si>
  <si>
    <t>G</t>
  </si>
  <si>
    <t>K-1</t>
  </si>
  <si>
    <t>K-2</t>
  </si>
  <si>
    <t>K-3</t>
  </si>
  <si>
    <t>K-4</t>
  </si>
  <si>
    <t>O</t>
  </si>
  <si>
    <t>Q</t>
  </si>
  <si>
    <t>R</t>
  </si>
  <si>
    <t>S</t>
  </si>
  <si>
    <t>A.    Days Operated</t>
  </si>
  <si>
    <t xml:space="preserve">       1.   Record the total miles operated for the fiscal year for all regular and spare buses used for regular students.</t>
  </si>
  <si>
    <t xml:space="preserve">       2.   Record the total miles operated for the fiscal year for all buses if used primarily for exceptional students.</t>
  </si>
  <si>
    <t>C.   Break the totals in 1 and 2 down by the following:</t>
  </si>
  <si>
    <t xml:space="preserve">       1.   Record the number of buses operated 91 days or more (regular and E. C.)</t>
  </si>
  <si>
    <t xml:space="preserve">       2.    Record number of regular buses operated daily (buses assigned to routes and used for regular students.</t>
  </si>
  <si>
    <t>E-4</t>
  </si>
  <si>
    <t xml:space="preserve">       3.    Record number of exceptional child buses operated daily.</t>
  </si>
  <si>
    <r>
      <t xml:space="preserve">Enter the unit number and unit name.  </t>
    </r>
    <r>
      <rPr>
        <b/>
        <sz val="10"/>
        <rFont val="Arial"/>
        <family val="2"/>
      </rPr>
      <t>(SELECT FROM DROP DOWN BOX)</t>
    </r>
  </si>
  <si>
    <t>ASHEBORO CITY</t>
  </si>
  <si>
    <t>CHAPEL HILL CITY</t>
  </si>
  <si>
    <t>ELKIN CITY</t>
  </si>
  <si>
    <t>MT AIRY CITY</t>
  </si>
  <si>
    <t>WELDON CITY</t>
  </si>
  <si>
    <t>ROANOKE RAPIDS CITY</t>
  </si>
  <si>
    <t>LEXINGTON CITY</t>
  </si>
  <si>
    <t>THOMASVILLE CITY</t>
  </si>
  <si>
    <t>HICKORY CITY</t>
  </si>
  <si>
    <t>ASHEVILLE CITY</t>
  </si>
  <si>
    <t>KANNAPOLIS CITY</t>
  </si>
  <si>
    <t>NEWTON-CONOVER CITY</t>
  </si>
  <si>
    <t>WHITEVILLE CITY</t>
  </si>
  <si>
    <t>MOORESVILLE CITY</t>
  </si>
  <si>
    <r>
      <t xml:space="preserve">UNIT NAME &amp; NO.    </t>
    </r>
    <r>
      <rPr>
        <b/>
        <sz val="9"/>
        <rFont val="Times New Roman"/>
        <family val="1"/>
      </rPr>
      <t>(</t>
    </r>
    <r>
      <rPr>
        <b/>
        <sz val="8"/>
        <rFont val="Times New Roman"/>
        <family val="1"/>
      </rPr>
      <t>SELECT FROM DROP DOWN BOX)</t>
    </r>
  </si>
  <si>
    <t>CLINTON CITY</t>
  </si>
  <si>
    <t>Complete the "BUSTER THE ROBOTIC BUS" report.  Report Date, Time (in hours), Location of Presentation, Approximate</t>
  </si>
  <si>
    <t>G.   Record the number of buses equipped with two-way radios.</t>
  </si>
  <si>
    <t>H.   Record the number of buses equipped with cellular phones.</t>
  </si>
  <si>
    <t>I.    Record the number of buses that have a safety assistant/monitor on board.</t>
  </si>
  <si>
    <t xml:space="preserve">       1.   Record the number of buses with one camera</t>
  </si>
  <si>
    <t xml:space="preserve">       2.   Record the number of buses with two or more cameras</t>
  </si>
  <si>
    <t>K.    Record the number of buses with Digital Camera Systems</t>
  </si>
  <si>
    <r>
      <t xml:space="preserve">3.Using the total compensation </t>
    </r>
    <r>
      <rPr>
        <b/>
        <u/>
        <sz val="10"/>
        <rFont val="Arial"/>
        <family val="2"/>
      </rPr>
      <t>(state salary and local supplements from number 1 above</t>
    </r>
    <r>
      <rPr>
        <sz val="10"/>
        <rFont val="Arial"/>
        <family val="2"/>
      </rPr>
      <t>) each driver</t>
    </r>
  </si>
  <si>
    <r>
      <t xml:space="preserve">2.If local funds were used for contract transportation, please record the amount of funds expended.  </t>
    </r>
    <r>
      <rPr>
        <u/>
        <sz val="10"/>
        <rFont val="Arial"/>
        <family val="2"/>
      </rPr>
      <t>There must</t>
    </r>
  </si>
  <si>
    <t>A</t>
  </si>
  <si>
    <t>SURPLUS PROPERTY</t>
  </si>
  <si>
    <t>STATE SURPLUS CONTRACTS</t>
  </si>
  <si>
    <t>Input two ranges: 155000000 to 155999999 and 180000000 to ZZZ999999</t>
  </si>
  <si>
    <t>Select the “total transaction value” column and click on the Total button</t>
  </si>
  <si>
    <t>Select the “total value” column and click on the Total button</t>
  </si>
  <si>
    <t>In the Material field input 159000054 to complete the diesel fuel section or 159000055 to complete the gasoline columns</t>
  </si>
  <si>
    <t>Input Movement Type 971 to 972 for parts</t>
  </si>
  <si>
    <t>In the Material field input 159000054 to complete the diesel fuel columns or 159000055 to complete the gasoline columns</t>
  </si>
  <si>
    <t xml:space="preserve"> </t>
  </si>
  <si>
    <t>NOTE: ALL BULK STORAGE GASOLINE AND DIESEL METERS AND ALL FUEL TRUCK METERS ARE REQUIRED TO BE CALIBRATED EACH YEAR.</t>
  </si>
  <si>
    <t>LOWER SECTION OF THE SPREADSHEET</t>
  </si>
  <si>
    <t>H.</t>
  </si>
  <si>
    <t>h)      Mileage costs to reimburse state for yellow bus use.</t>
  </si>
  <si>
    <r>
      <t xml:space="preserve">4)      </t>
    </r>
    <r>
      <rPr>
        <u/>
        <sz val="10"/>
        <rFont val="Times New Roman"/>
        <family val="1"/>
      </rPr>
      <t>VEHICLES</t>
    </r>
  </si>
  <si>
    <t>a)      Purchase of Vehicles.</t>
  </si>
  <si>
    <t>b)      Purchase of Activity Buses</t>
  </si>
  <si>
    <t>c)      Maintenance and operation of activity buses and all other local vehicles.</t>
  </si>
  <si>
    <t>d)      Costs associated with Driver Education Program vehicles.</t>
  </si>
  <si>
    <t>implemented effective July 1, 2004.</t>
  </si>
  <si>
    <t xml:space="preserve">In an effort to more accurately report local transportation expenses, two changes to the Uniform    </t>
  </si>
  <si>
    <t>Eligible local expenditures are those expenditures that local boards of education provide to supplement the operation</t>
  </si>
  <si>
    <t xml:space="preserve">of the yellow school bus fleet.  They are "eligible" to be included in the state transportation funding formula.  </t>
  </si>
  <si>
    <t xml:space="preserve">These local expenditures are restricted o the basic “to-and from-school” transportation for K-12 students for their </t>
  </si>
  <si>
    <t>regular school term and restricted or limited to those costs that are applicable to the existing PRC 056 account codes</t>
  </si>
  <si>
    <t>set forth in the current state uniform chart of accounts.  These expenditures include transportation personal and driver</t>
  </si>
  <si>
    <t>supplements, shop and office supplies, utilities costs, communication cost, etc.  (See – PRC 056 Chart of Accounts).</t>
  </si>
  <si>
    <t xml:space="preserve">Other local transportation expenditures should be paid from Program Report Code (PRC) 706 or other state, federal   </t>
  </si>
  <si>
    <t>local PRC and not PRC 056.  Ineligible local expenditures include, but are not limited to the following:</t>
  </si>
  <si>
    <t xml:space="preserve">Transportation Report".  </t>
  </si>
  <si>
    <t xml:space="preserve">We anticipate that the implementation of these changes should also expedite the completion of the "TD-1 Annual Pupil </t>
  </si>
  <si>
    <t>and Reporting."</t>
  </si>
  <si>
    <t xml:space="preserve">If you have any questions about these account code and procedure changes, please contact DPI "Information  Analysis  </t>
  </si>
  <si>
    <t>If you have questions concerning eligible or ineligible expenditures, please contact Steve Beachum or Derek Graham at</t>
  </si>
  <si>
    <t>DPI Transportation Services  (919) 807-3570.</t>
  </si>
  <si>
    <t>f)       Transportation employees assigned to maintain or schedule local vehicles.</t>
  </si>
  <si>
    <t>f)       Drug-Testing Program for employees other than yellow bus drivers and transportation staff.</t>
  </si>
  <si>
    <t>i)       Costs for transportation purchases that are state reimbursed through contingency funding.</t>
  </si>
  <si>
    <t>j)       Costs for bus driver or transportation personnel physical exams.</t>
  </si>
  <si>
    <r>
      <t xml:space="preserve">1.        </t>
    </r>
    <r>
      <rPr>
        <u/>
        <sz val="10"/>
        <rFont val="Times New Roman"/>
        <family val="1"/>
      </rPr>
      <t>PRC 056 in Fund 2</t>
    </r>
    <r>
      <rPr>
        <sz val="10"/>
        <rFont val="Times New Roman"/>
        <family val="1"/>
      </rPr>
      <t xml:space="preserve"> is designated to record all </t>
    </r>
    <r>
      <rPr>
        <u/>
        <sz val="10"/>
        <rFont val="Times New Roman"/>
        <family val="1"/>
      </rPr>
      <t>Eligible</t>
    </r>
    <r>
      <rPr>
        <sz val="10"/>
        <rFont val="Times New Roman"/>
        <family val="1"/>
      </rPr>
      <t xml:space="preserve"> local transportation expenditures.  The available </t>
    </r>
  </si>
  <si>
    <t xml:space="preserve">                  account codes for Fund 2, PRC 056  will be the same as the Fund 1, PRC 056 account codes.</t>
  </si>
  <si>
    <t>See instructions for "Other Expenditures"&amp;  Reporting Local Expenditures."</t>
  </si>
  <si>
    <t xml:space="preserve"> "Other Expenditures"&amp;  Reporting Local Expenditures."</t>
  </si>
  <si>
    <t>3. Other Expenditures (continued - See Instructions for)</t>
  </si>
  <si>
    <t xml:space="preserve">   Administrative would typically include director, supervisor, office staff and all other non "wrench-turning"</t>
  </si>
  <si>
    <t xml:space="preserve">   personnel.</t>
  </si>
  <si>
    <t xml:space="preserve">   should reflect true "wrench turning" personnel.</t>
  </si>
  <si>
    <t xml:space="preserve">   A. Record information as noted for the transportation director.  If the director does not receive any</t>
  </si>
  <si>
    <t xml:space="preserve">       salary from local funds, please indicate "none".</t>
  </si>
  <si>
    <t xml:space="preserve">   B. Record information as noted for all other transportation personnel receiving salary from local funds.</t>
  </si>
  <si>
    <t xml:space="preserve">       The salaries listed for these personnel must represent duties directly attributable to the day-to-day school bus</t>
  </si>
  <si>
    <t xml:space="preserve">       operations.</t>
  </si>
  <si>
    <t xml:space="preserve">   number of days the buses operated on this fuel and the amount expended.</t>
  </si>
  <si>
    <t xml:space="preserve">Fortress Mobile </t>
  </si>
  <si>
    <t>REI</t>
  </si>
  <si>
    <t xml:space="preserve">   be sufficient TD 24A forms on file at the DPI to support these local expenditures as well as the state funds</t>
  </si>
  <si>
    <t xml:space="preserve">   spent on contract transportation per the State Public School Fund.</t>
  </si>
  <si>
    <t>3.If local funds were used in other areas to support the basic school bus operation, record these items and</t>
  </si>
  <si>
    <t xml:space="preserve">Non-Stock </t>
  </si>
  <si>
    <t xml:space="preserve">   amounts.  The items might include utilities, shop supplies, drug testing or any other cost that corresponds</t>
  </si>
  <si>
    <t>Motor Fleet Mgt. Vehicle File Folder</t>
  </si>
  <si>
    <t>ANNUAL PUPIL TRANSPORTATION REPORT INSTRUCTIONS</t>
  </si>
  <si>
    <t>GENERAL INSTRUCTIONS</t>
  </si>
  <si>
    <t>It is highly recommended that the individual assigned to complete the annual report read all of the</t>
  </si>
  <si>
    <t>instructions very carefully prior to beginning to record data on the annual report.</t>
  </si>
  <si>
    <t>Page one of this report must be completed by all administrative units. City units must be separated from</t>
  </si>
  <si>
    <t>The following is a list of references that will be helpful in completing the TD-1 Annual Report:</t>
  </si>
  <si>
    <t>Definition of Transportation Terms</t>
  </si>
  <si>
    <t>Annual State Funds Transportation Expenditures (503 Data)</t>
  </si>
  <si>
    <t>Other County Vehicle File Folder</t>
  </si>
  <si>
    <t>Inventory Sold to Other Counties File Folder</t>
  </si>
  <si>
    <t>Refund Reports TD-19 (July-June)</t>
  </si>
  <si>
    <t>Summer School Mileage &amp; Costs Data</t>
  </si>
  <si>
    <t>Other Special Program Mileage &amp; Costs Data</t>
  </si>
  <si>
    <t>Refund Rates for Special Programs Bus Use</t>
  </si>
  <si>
    <t>Derek Graham, Section Chief</t>
  </si>
  <si>
    <t>N. C. Department of Public Instruction</t>
  </si>
  <si>
    <t>Division of School Support/Transportation</t>
  </si>
  <si>
    <t>N. C. Education Building</t>
  </si>
  <si>
    <t>BUS DATA</t>
  </si>
  <si>
    <t>Inventory Adjustment (Increases) as % of Usage</t>
  </si>
  <si>
    <t>T</t>
  </si>
  <si>
    <t>Q2a</t>
  </si>
  <si>
    <t>yes/no</t>
  </si>
  <si>
    <t>Q4a</t>
  </si>
  <si>
    <t>Q11</t>
  </si>
  <si>
    <t>Q11a</t>
  </si>
  <si>
    <t>Record the number of days the whole fleet operated for the traditional school term.  This amount</t>
  </si>
  <si>
    <t>State expenditures used in the allotment formula will be accounted for through the State Public School</t>
  </si>
  <si>
    <t>funds that the local board of education provides to supplement the operation of the yellow school bus fleet</t>
  </si>
  <si>
    <t>(I.e. driver and personnel supplements, shop supplies, utilities, etc.).  These local expenditures are restricted</t>
  </si>
  <si>
    <t>. use of the yellow buses for which the state transportation budget was reimbursed</t>
  </si>
  <si>
    <t>. capital purchases or improvements</t>
  </si>
  <si>
    <t>. driver incentive or bonus pay</t>
  </si>
  <si>
    <t>. transportation safety assistants or monitors</t>
  </si>
  <si>
    <t>. "Other Expenditures" are restricted to those costs that are applicable to the</t>
  </si>
  <si>
    <t>NOTE:  Report all dollar amounts to the nearest whole dollar.</t>
  </si>
  <si>
    <t>BUS DRIVERS - LOCAL EXPENDITURES</t>
  </si>
  <si>
    <t>Example 3 represents a $100 supplement paid monthly for 10 months.</t>
  </si>
  <si>
    <t>TRANSPORTATION PERSONNEL</t>
  </si>
  <si>
    <t>2.Record to the nearest half position the number of mechanics paid from state funds.  Mechanics</t>
  </si>
  <si>
    <t>3.Record same as number 1 but from local funds.</t>
  </si>
  <si>
    <t>4.Record same as number 2 but from local funds.</t>
  </si>
  <si>
    <t>5.Personnel Salaries (local funds)</t>
  </si>
  <si>
    <t>OTHER LOCAL EXPENDITURES</t>
  </si>
  <si>
    <t>1.If local funds were used to purchase fuel to finish the regular school term, please indicate the</t>
  </si>
  <si>
    <t>UNIT NO.</t>
  </si>
  <si>
    <t xml:space="preserve">        (Mileage calculation check: this total must equal zero)</t>
  </si>
  <si>
    <t xml:space="preserve">  D. Total miles operated by all service trucks</t>
  </si>
  <si>
    <t>Please mail hard copy of PAGES 1-3 with appropriate signatures and</t>
  </si>
  <si>
    <t>email file to Steve Beachum:  sbeachum@dpi.state.nc.us.</t>
  </si>
  <si>
    <t>SIGNATURES:</t>
  </si>
  <si>
    <t>______________________________</t>
  </si>
  <si>
    <t>_______________</t>
  </si>
  <si>
    <t>DATE</t>
  </si>
  <si>
    <t>DIRECTOR OF TRANSPORTATION</t>
  </si>
  <si>
    <t>FINANCE OFFICER</t>
  </si>
  <si>
    <t>SUPERINTENDENT</t>
  </si>
  <si>
    <t xml:space="preserve">1.  Driver Salary (except incentive pay/bonuses) </t>
  </si>
  <si>
    <t>(exclude benefits)</t>
  </si>
  <si>
    <t>2.  Driver Incentive pay or Bonuses</t>
  </si>
  <si>
    <t>3.  Including total compensation from both state funds and the</t>
  </si>
  <si>
    <t xml:space="preserve">     amount in number 1 above, did you have any drivers paid</t>
  </si>
  <si>
    <t>If no, go to number 4.</t>
  </si>
  <si>
    <t>If yes, how many drivers?</t>
  </si>
  <si>
    <t>Of these drivers, what were the total funds expended for wages</t>
  </si>
  <si>
    <t>4.  Subtract the amount in number 3 (if any) from the amount in</t>
  </si>
  <si>
    <t xml:space="preserve">     number 1 and enter the difference.</t>
  </si>
  <si>
    <t xml:space="preserve">5. Driver Matching Benefits </t>
  </si>
  <si>
    <t>Salaries</t>
  </si>
  <si>
    <t>Bonuses</t>
  </si>
  <si>
    <t>Excess Wages</t>
  </si>
  <si>
    <t>(No. 1 above)</t>
  </si>
  <si>
    <t>(No. 2 above)</t>
  </si>
  <si>
    <t>(No. 3 above)</t>
  </si>
  <si>
    <t>Social Security</t>
  </si>
  <si>
    <t>Retirement</t>
  </si>
  <si>
    <t>Medical Cost</t>
  </si>
  <si>
    <t>Total Benefits</t>
  </si>
  <si>
    <t>1. No. of state-paid administrative positions</t>
  </si>
  <si>
    <t>2. No. of state-paid mechanic positions</t>
  </si>
  <si>
    <t>3. No. of local-paid administrative positions</t>
  </si>
  <si>
    <t>4. No. of local-paid mechanic positions</t>
  </si>
  <si>
    <t>5. Personnel Salaries (local funds)</t>
  </si>
  <si>
    <t xml:space="preserve">  A. Director's Salary - Name, Title</t>
  </si>
  <si>
    <t>Pay Grade</t>
  </si>
  <si>
    <t>Local Salary</t>
  </si>
  <si>
    <t>Match Benefits</t>
  </si>
  <si>
    <r>
      <t xml:space="preserve">director, finance officer and the superintendent of schools must sign the report. </t>
    </r>
    <r>
      <rPr>
        <b/>
        <sz val="10"/>
        <rFont val="Arial"/>
        <family val="2"/>
      </rPr>
      <t>Please mail by August 1 to</t>
    </r>
    <r>
      <rPr>
        <sz val="10"/>
        <rFont val="Arial"/>
        <family val="2"/>
      </rPr>
      <t>:</t>
    </r>
  </si>
  <si>
    <t>Upon completion and prior to emailing and mailing the report to the Raleigh Office, the cost clerk, transportation</t>
  </si>
  <si>
    <t>J</t>
  </si>
  <si>
    <r>
      <t xml:space="preserve">   to the existing object codes in state PRC 056 and </t>
    </r>
    <r>
      <rPr>
        <b/>
        <u/>
        <sz val="10"/>
        <rFont val="Arial"/>
        <family val="2"/>
      </rPr>
      <t>can be traced back to your local PRC 056 expenditure account</t>
    </r>
    <r>
      <rPr>
        <sz val="10"/>
        <rFont val="Arial"/>
        <family val="2"/>
      </rPr>
      <t>.</t>
    </r>
  </si>
  <si>
    <t>New (qty)</t>
  </si>
  <si>
    <t>Recap (qty)</t>
  </si>
  <si>
    <t>Overall Change in Stock Level (Line D - A)</t>
  </si>
  <si>
    <t>POLICY QUESTIONNAIRE (Specify in appropriate cells from drop down list when applicable)</t>
  </si>
  <si>
    <t>Interia systems</t>
  </si>
  <si>
    <t>Stop Arms sys</t>
  </si>
  <si>
    <t>Real Time</t>
  </si>
  <si>
    <t>Passive</t>
  </si>
  <si>
    <t>days buses operated</t>
  </si>
  <si>
    <t>Reg</t>
  </si>
  <si>
    <t>EC</t>
  </si>
  <si>
    <t>U.</t>
  </si>
  <si>
    <t># of persons assigned</t>
  </si>
  <si>
    <t>How often is inventory done</t>
  </si>
  <si>
    <t>Engine Replacement:</t>
  </si>
  <si>
    <t>Number Replaced</t>
  </si>
  <si>
    <t>How many persons are assigned to Inv?</t>
  </si>
  <si>
    <t>DOT Number</t>
  </si>
  <si>
    <t>BSIP Part Description</t>
  </si>
  <si>
    <t>Quantity Removed</t>
  </si>
  <si>
    <t>Reason:</t>
  </si>
  <si>
    <t>Summary Data</t>
  </si>
  <si>
    <t>Qty</t>
  </si>
  <si>
    <t>Other Fuels / DEF</t>
  </si>
  <si>
    <t>Group</t>
  </si>
  <si>
    <t>Oil Group Check</t>
  </si>
  <si>
    <t>Other Fuels and DEF</t>
  </si>
  <si>
    <t>Total Value of Stock Removed</t>
  </si>
  <si>
    <t>Input input material 159000000 to 159999999 and then click the multiple-selection box to the right</t>
  </si>
  <si>
    <t>424 – Oil and Lubricants Value</t>
  </si>
  <si>
    <t>*** NOTE: This will not necessarily capture all lubricants you use. Please follow the instructions exactly regardless. ***</t>
  </si>
  <si>
    <t>This information should be taken from either the ZMB19/21 spreadsheet that you saved last year, or from last year’s TD-1 ending actual inventory.</t>
  </si>
  <si>
    <t xml:space="preserve">Click the Exclude Ranges Tab and Enter: 159000052 to 159000062  in the first line. Then 159000098 to 159000099 in the second line (This excludes fuel and DEF fluid). </t>
  </si>
  <si>
    <t>Select the “total transaction value column” and click on the Total button in the transaction (lower) toolbar</t>
  </si>
  <si>
    <t>Choose the "Exclude Single Values" tab and enter 181099035 and then click the check mark</t>
  </si>
  <si>
    <t>Input Movement Type 101 to 199</t>
  </si>
  <si>
    <t>Input Movement Type 101 to 199 for parts</t>
  </si>
  <si>
    <t>423 – Fuel Quantity and Value</t>
  </si>
  <si>
    <t>YOU WILL USE THIS 423 PROCEDURE TWICE, ONCE FOR DIESEL AND ONCE FOR GASOLINE</t>
  </si>
  <si>
    <t>423 – Other Fuels and DEF</t>
  </si>
  <si>
    <t>Click on the Select Ranges Tab of the multiple-selection box</t>
  </si>
  <si>
    <t>Input a second material range: 159000098 to 159000099</t>
  </si>
  <si>
    <t>Click the multiple-selection box to the right on movement type and click on the Select Ranges Tab</t>
  </si>
  <si>
    <t>Input Movement Type range: 971 to 972</t>
  </si>
  <si>
    <t>425 – Tire Quantity (new and recap lines)</t>
  </si>
  <si>
    <t>Enter all other new or recap tire numbers (you'll be doing this once for new and then again for recaps)</t>
  </si>
  <si>
    <t>Enter your first new or recap tire number and then click multiple selection for this line (you'll be doing this once for new and then again for recaps)</t>
  </si>
  <si>
    <t>Enter all new or recap tire numbers (you'll be doing this once for new and then again for recaps)</t>
  </si>
  <si>
    <t>Select the “unrestricted use stock” column and click on the Total button</t>
  </si>
  <si>
    <t>Select the “total value” columns and click on the Total button</t>
  </si>
  <si>
    <t>Select the “transaction quant.” column and click on the Total button</t>
  </si>
  <si>
    <t>*** NOTE: This may capture things such as tubes and stems. Please follow the instructions exactly regardless. ***</t>
  </si>
  <si>
    <t>Input input material 150000000 to 150999999</t>
  </si>
  <si>
    <t>Click multiple selection for the material number line</t>
  </si>
  <si>
    <t>** This information on the breakdown of tire DOT numbers is LEA specific - Values are determined later and via a different procedure than the one for quantities.</t>
  </si>
  <si>
    <t>The sheet will automatically categorize the part and place the value/quantity in the correct place on the TD-1 Inventory Sheet</t>
  </si>
  <si>
    <t>Buster the Robotic Bus Report</t>
  </si>
  <si>
    <t>Buster use from all sources of funding are requested.</t>
  </si>
  <si>
    <t>number trained, Exhibition/Appearance Attendance, Grade Level</t>
  </si>
  <si>
    <t>If you do not share or own a Buster please check the box in the upper right hand corner of the report.</t>
  </si>
  <si>
    <t xml:space="preserve">ZMB20 - Various material reports on purchases, </t>
  </si>
  <si>
    <t>material usage, and adjustments</t>
  </si>
  <si>
    <t xml:space="preserve">  L. Number of buses with Stop Arm Cameras &amp; Brand</t>
  </si>
  <si>
    <t xml:space="preserve"> M. No. buses with GPS/Automatic Vehicle Locating Systems</t>
  </si>
  <si>
    <t xml:space="preserve">  N. No. Buses with Electronic Time Keeping Systems</t>
  </si>
  <si>
    <t xml:space="preserve">  P. Number of Surplus State Service Vehicles sold</t>
  </si>
  <si>
    <t xml:space="preserve">  Q. Number of School Buses sold as scrap metal</t>
  </si>
  <si>
    <t xml:space="preserve">  R. Number of Scrap Tires sold</t>
  </si>
  <si>
    <t xml:space="preserve">  S. Number of Gallons of Used Oil Recycled</t>
  </si>
  <si>
    <t xml:space="preserve">  T. Number of Gallons of Used Anti-freeze Recycled</t>
  </si>
  <si>
    <t xml:space="preserve">  U. Number of Gallons of Bio-Diesel Purchased</t>
  </si>
  <si>
    <t xml:space="preserve">  V. Number of Pounds (lbs.) Scrap metal sold</t>
  </si>
  <si>
    <t>Primary System</t>
  </si>
  <si>
    <t>Secondary System</t>
  </si>
  <si>
    <t>M-1</t>
  </si>
  <si>
    <t>M-2</t>
  </si>
  <si>
    <t>V</t>
  </si>
  <si>
    <t>B</t>
  </si>
  <si>
    <t>LEA &amp; #</t>
  </si>
  <si>
    <t>1. Total Engines Replaced</t>
  </si>
  <si>
    <t xml:space="preserve">2. Replaced Under Warranty </t>
  </si>
  <si>
    <t>3. Replaced Non-Warranty</t>
  </si>
  <si>
    <t>LEA#</t>
  </si>
  <si>
    <t>Never</t>
  </si>
  <si>
    <t>Input input material 159000056 to 159000062 and then click the multiple-selection box to the right</t>
  </si>
  <si>
    <t>Input a third material range: 159000052 to 159000053</t>
  </si>
  <si>
    <t>Input two ranges: 159000056 to 159000062 and 159000098 to 159000099</t>
  </si>
  <si>
    <t>MCIS Annual Miles Report (July-June)</t>
  </si>
  <si>
    <t>425 – All Tires Value</t>
  </si>
  <si>
    <t>Semi-Annual</t>
  </si>
  <si>
    <t>Annual</t>
  </si>
  <si>
    <t>How often is physical inventory done?</t>
  </si>
  <si>
    <t>12.  Stock Room Inventory Controls:</t>
  </si>
  <si>
    <t>Line D MINUS what should be in line D if all the other numbers are correct. (e.g. -50 means that line D should be 50 greater than listed if the other data is correct).</t>
  </si>
  <si>
    <t xml:space="preserve">Input Movement Type 201 to 202 </t>
  </si>
  <si>
    <t>2. Changed the materials covered or were inconsistent between what materials were used in each line's data</t>
  </si>
  <si>
    <t>TD-1 Obsolete or Damaged Inventory - Worksheet Instructions</t>
  </si>
  <si>
    <t>This sheet is used to document stock loss due to obsolescence or damage.</t>
  </si>
  <si>
    <t>In the Material field input a single * in the first material block</t>
  </si>
  <si>
    <t>Input Movement Type 201 to 202</t>
  </si>
  <si>
    <t>Use the resulting report to fill in the required fields on the spreadsheet</t>
  </si>
  <si>
    <t>Obsolete or Damaged Stock</t>
  </si>
  <si>
    <t>Obsolete or Damaged</t>
  </si>
  <si>
    <t xml:space="preserve">G. </t>
  </si>
  <si>
    <t>I.</t>
  </si>
  <si>
    <t>Obsolete/Damaged Inventory Removed</t>
  </si>
  <si>
    <t>Line I - Non-Stock Inventory Purchased and Used this year</t>
  </si>
  <si>
    <t>Line G – Inventory Transferred/Sold/Purchased (To or From Another LEA):</t>
  </si>
  <si>
    <t>Input Movement Type 303 to 304</t>
  </si>
  <si>
    <t>Note: This is the only figure on the sheet which might be negative (if transferring out exceeds transferring in). Check carefully. It is also highly likely to return a message of "No data was found for selection criteria entered".</t>
  </si>
  <si>
    <t>Stock tranfered to or received from another LEA</t>
  </si>
  <si>
    <t>*** All Line H data except new and recap tire quantities will now be brought in automatically from the detailed accounting on the Obsolete Inventory Worksheet ***</t>
  </si>
  <si>
    <t>This year, items on this list are NOT included in inventory adjustments. All obsolete or damaged stock should have been issued using MIGO with movement type 201</t>
  </si>
  <si>
    <t>13.  TIMS:</t>
  </si>
  <si>
    <t>How many staff work in TIMS 75%-100% of their time?</t>
  </si>
  <si>
    <t>How many staff work in TIMS 50%-74% of their time?</t>
  </si>
  <si>
    <t>How many staff work in TIMS 25%-49% of their time?</t>
  </si>
  <si>
    <t>How many staff use TIMS regularly, but less than 25% of their time?</t>
  </si>
  <si>
    <t>Does a TIMS coordinator or data manager have editing capability in Powerschool?</t>
  </si>
  <si>
    <t>If no, does a TIMS coordinator or data manager have read only access to Powerschool?</t>
  </si>
  <si>
    <t>What is your student data upload schedule for TIMS?</t>
  </si>
  <si>
    <t>Daily</t>
  </si>
  <si>
    <t>Weekly</t>
  </si>
  <si>
    <t>Monthly</t>
  </si>
  <si>
    <t>A few times/semester</t>
  </si>
  <si>
    <t>Twice a year</t>
  </si>
  <si>
    <t>Once a year</t>
  </si>
  <si>
    <t>Total Positons</t>
  </si>
  <si>
    <t>Line H – Obsolete Inventory Removed</t>
  </si>
  <si>
    <t>Select the “transaction quantity” and “total transaction value" columns and click on the Total button</t>
  </si>
  <si>
    <t>NOTE: You should not really look at this section until you have completed entering the data which calulates line H. Line H data comes from the Obsolete or Damaged Inventory worksheet (instructions below)</t>
  </si>
  <si>
    <t>The purpose of this row is to show whether the numbers in the section above are consistent. What you start with plus and minus all the things done throughout the year captured in rows B,C,E,F,G, and H should equal what you end with. If they are equivalent, then they'll equal about zero (could be a little bit of rounding error). If this blue field is not near zero, then the various numbers need to be reviewed for correctness. The issue is most commonly caused by the following:</t>
  </si>
  <si>
    <t>Inventory Adjustment (Losses) as % of Usage</t>
  </si>
  <si>
    <t>Line F – Inventory Adjustments (Decreased Stock / Stock Losses):</t>
  </si>
  <si>
    <t>1.  Who has the primary responsibility in your LEA for developing school bus routes, establishing bus stops and assigning students to buses?</t>
  </si>
  <si>
    <t>Education Logistics inc</t>
  </si>
  <si>
    <t xml:space="preserve">  O. Number of Surplus School Buses sold (includes line "Q")</t>
  </si>
  <si>
    <t xml:space="preserve">   2.  Number sold to supplier for parts credit</t>
  </si>
  <si>
    <t xml:space="preserve">   1.  Number sold to state scrap tire contractor</t>
  </si>
  <si>
    <t>R-1</t>
  </si>
  <si>
    <t>R-2</t>
  </si>
  <si>
    <t>D.  Record the total annual miles for all state funded service vehicles .</t>
  </si>
  <si>
    <t xml:space="preserve">F.   Record the number of buses operated for summer school </t>
  </si>
  <si>
    <t xml:space="preserve">       1.   Record the number of buses with one interior camera</t>
  </si>
  <si>
    <t xml:space="preserve">       2.   Record the number of buses with two interior cameras</t>
  </si>
  <si>
    <t xml:space="preserve">       3.   Record the number of buses with three interior cameras</t>
  </si>
  <si>
    <t xml:space="preserve">       4.   Record the number of buses with four or more interior cameras</t>
  </si>
  <si>
    <t>P.  Record Number of Surplus State Service Vehicles sold</t>
  </si>
  <si>
    <t>Q.  Record Number of Pounds (lbs.) Scrap metal sold</t>
  </si>
  <si>
    <t>O.  Record Number of Surplus School Buses sold (include line "Q")</t>
  </si>
  <si>
    <t>V.  Record Number Pounds (lbs.) of Scrap Metal sold</t>
  </si>
  <si>
    <r>
      <t>should be accounted for through your Local PRC 056 - Fund 2</t>
    </r>
    <r>
      <rPr>
        <sz val="10"/>
        <rFont val="Arial"/>
        <family val="2"/>
      </rPr>
      <t>.   Please have the chief financial officer at each</t>
    </r>
  </si>
  <si>
    <t xml:space="preserve"> respective LEA certify these stipulations in regard to the local funds documented on this report.</t>
  </si>
  <si>
    <t>1.Record the amount of local funds that was expended to provide driver salaries including any pay supplement.  The  salary supplement must apply go all drivers and be paid on a reqular basis (i.e. hourly, daily, monthly) in additional to the driver's state pay.  This salary is not associated with any incentive or bonus plan.</t>
  </si>
  <si>
    <t>This payment could be monthly, semi-annual or annual.  An incentive pay is not paid to all drivers but rather</t>
  </si>
  <si>
    <t>to those drivers whom have achieved some predetermined goal such as perfect attendance or an accident-free</t>
  </si>
  <si>
    <t>driving record.  (Although you are reporting this amount, this local pay will not be included in the allotment</t>
  </si>
  <si>
    <t>formula process).</t>
  </si>
  <si>
    <t>received for the year and the total hours worked for the year, please determine if any drivers were paid in</t>
  </si>
  <si>
    <t>local funds for driver salaries used in the allotment formula process.</t>
  </si>
  <si>
    <t>excess amount for all drivers.</t>
  </si>
  <si>
    <r>
      <t>L.   Record the Number of buses with exterior Stop Arm Cameras &amp; Brand (</t>
    </r>
    <r>
      <rPr>
        <sz val="9"/>
        <rFont val="Arial"/>
        <family val="2"/>
      </rPr>
      <t>Use drop down box to display primary vendor</t>
    </r>
    <r>
      <rPr>
        <sz val="10"/>
        <rFont val="Arial"/>
        <family val="2"/>
      </rPr>
      <t>)</t>
    </r>
  </si>
  <si>
    <t>M.  Record the number of buses with GPS/Automatic Vehicle Locating System</t>
  </si>
  <si>
    <t>N.  Record the No. buses with Electronic Time Card Systems</t>
  </si>
  <si>
    <t>J.   Record the number of buses with anolog Camera Systems</t>
  </si>
  <si>
    <t>E.  Buses Operated</t>
  </si>
  <si>
    <t>B.    Bus Mileage</t>
  </si>
  <si>
    <t>R.  Record Number of Scrap Tires sold</t>
  </si>
  <si>
    <t>S.  Record Number of Gallons of Used Oil Recycled</t>
  </si>
  <si>
    <t>T.  Record Number of Gallons of Used Anti-freeze Recycled</t>
  </si>
  <si>
    <t>U.  Record Number of Gallons of Bio-Diesel Purchased</t>
  </si>
  <si>
    <t>EXPENDITURES</t>
  </si>
  <si>
    <t>Keven Harrison, Section Chief</t>
  </si>
  <si>
    <t>Correct calculations</t>
  </si>
  <si>
    <t>14.  CHARTER SCHOOLS</t>
  </si>
  <si>
    <t>Do you transport any charter school students</t>
  </si>
  <si>
    <t>If so,  How many</t>
  </si>
  <si>
    <t>Do you have any buses delicated to charter school(s) only</t>
  </si>
  <si>
    <t>Do you maintain/service any charter school buses</t>
  </si>
  <si>
    <t>15.  MECHANIC CLASSIFICATION &amp; AVERAGE SALARY</t>
  </si>
  <si>
    <t>How many Mechanic I positions do you have?</t>
  </si>
  <si>
    <t>How many Mechanic II positions do you have?</t>
  </si>
  <si>
    <t>How many Mechanic III  positions do you have?</t>
  </si>
  <si>
    <t>What is the annual average salary of your Mechanic I positions</t>
  </si>
  <si>
    <t>What is the annual average salary of your Mechanic II positions</t>
  </si>
  <si>
    <t>What is the annual average salary of your Mechanic III positions</t>
  </si>
  <si>
    <t>Revised 06/18</t>
  </si>
  <si>
    <t>TIME SENSITIVE - ZMB19 End-of-the-Year Inventory 2017 and 2018 (Quantity and Values)</t>
  </si>
  <si>
    <t>excess of maximum allowable cost per hour under the state salary schedule for drivers  (note examples below). The total compensation should be based on regular pay only,  do not include any overtime pay in the calculation.</t>
  </si>
  <si>
    <t xml:space="preserve"> Record the number of drivers that apply.</t>
  </si>
  <si>
    <t>If any drivers did receive average compensation in excess of the maximum per hour allowed, please record the total</t>
  </si>
  <si>
    <t>Example 1              8.75        0.75         9.50        810     7695.00          0       7695.00      13859.00            .00</t>
  </si>
  <si>
    <t xml:space="preserve">                             Hourly   Hourly    Hourly    Hours      Salary      Local       Salary          @17.11       $17.11</t>
  </si>
  <si>
    <t xml:space="preserve">                             Salary    Supl.      Salary      Paid        (3x4)      Comp.      (5+6)          (4x17.11)      (7-8)</t>
  </si>
  <si>
    <t>Example 2            17.11        2.12       19.23        710    13653.00         0     13653.00      12148.00    1,505.00</t>
  </si>
  <si>
    <t>Example 3              9.95        0.00         9.95        920      9154.00    1000    10154.00      15741.00            .00</t>
  </si>
  <si>
    <t>Examples of Driver Salary Total Compensation in Excess of maximum allowed under the state salary schedule (2017-18) $17.11</t>
  </si>
  <si>
    <r>
      <t xml:space="preserve">1.Record to the </t>
    </r>
    <r>
      <rPr>
        <b/>
        <u/>
        <sz val="10"/>
        <rFont val="Arial"/>
        <family val="2"/>
      </rPr>
      <t>nearest half position</t>
    </r>
    <r>
      <rPr>
        <sz val="10"/>
        <rFont val="Arial"/>
        <family val="2"/>
      </rPr>
      <t xml:space="preserve"> </t>
    </r>
    <r>
      <rPr>
        <sz val="10"/>
        <rFont val="Arial"/>
      </rPr>
      <t>the number of administrative personnel paid from state funds.</t>
    </r>
  </si>
  <si>
    <r>
      <t xml:space="preserve">Costs reported as </t>
    </r>
    <r>
      <rPr>
        <b/>
        <u/>
        <sz val="10"/>
        <rFont val="Arial"/>
        <family val="2"/>
      </rPr>
      <t>"Miscellaneous or Other"</t>
    </r>
    <r>
      <rPr>
        <b/>
        <sz val="10"/>
        <rFont val="Arial"/>
        <family val="2"/>
      </rPr>
      <t xml:space="preserve"> will not be allowed.</t>
    </r>
  </si>
  <si>
    <t>You must have pulled Line A data on the first working day of July 2018. If you do not have this information, you may use your Ending Actual inventory number from last year’s TD-1.</t>
  </si>
  <si>
    <t>You must have completed physical inventory by June 30, 2018.</t>
  </si>
  <si>
    <t>You must pull Line D data on the last working day of June 2018 in the evening, or the first working day of July 2018 first thing in the morning before any work is entered. Once you pull this data no fuel or parts documents should be backdated into June (Reference date on completion of a work order is still OK to backdate)</t>
  </si>
  <si>
    <t>Input the Posting Date range 07/01/2017 to 06/30/2018</t>
  </si>
  <si>
    <t>Change Period for Total Usage to be 12/2018 to 12/2018 (If you don’t it will just slow the transaction down)</t>
  </si>
  <si>
    <t xml:space="preserve">You must pull Line D data on the last working day of June 2018 in the evening, or the first working day of July 2018 first thing in the morning. </t>
  </si>
  <si>
    <t>Select Transaction ZMB36B - Enter Plant and the date range 07/01/17 to 06/30/2018</t>
  </si>
  <si>
    <t>Beginning Inventory 7-01-17</t>
  </si>
  <si>
    <t>Inventory Purchased 2017-18</t>
  </si>
  <si>
    <t>Inventory Used 2017-18</t>
  </si>
  <si>
    <t>Ending Actual Inventory 6-30-18</t>
  </si>
  <si>
    <t>Inventory Adjustment (Increase Stock) 2017-18</t>
  </si>
  <si>
    <t>Inventory Adjustment (Inventory Losses) 2017-18</t>
  </si>
  <si>
    <t>Stock Level Change is the difference between what you started with in 2017-2018 and what you started with in 2018-2019. The difference calculation below it is an indication of whether you have pulled the numbers correctly. If there is a difference then you need to recheck your numbers. Very small differences can be ignored.</t>
  </si>
  <si>
    <t xml:space="preserve">     over $17.11 per hour? YES/NO</t>
  </si>
  <si>
    <t xml:space="preserve">      in excess of $17.11 per hour? </t>
  </si>
  <si>
    <t>Click the execute (copy) button to accept the selections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</si>
</sst>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h:mm;@"/>
    <numFmt numFmtId="169" formatCode="_(* #,##0.0_);_(* \(#,##0.0\);_(* &quot;-&quot;??_);_(@_)"/>
  </numFmts>
  <fonts count="61" x14ac:knownFonts="1">
    <font>
      <sz val="10"/>
      <name val="Arial"/>
    </font>
    <font>
      <b/>
      <sz val="10"/>
      <name val="Arial"/>
      <family val="2"/>
    </font>
    <font>
      <sz val="10"/>
      <name val="Arial"/>
      <family val="2"/>
    </font>
    <font>
      <b/>
      <i/>
      <sz val="10"/>
      <color indexed="10"/>
      <name val="Arial"/>
      <family val="2"/>
    </font>
    <font>
      <b/>
      <sz val="10"/>
      <color indexed="10"/>
      <name val="Arial"/>
      <family val="2"/>
    </font>
    <font>
      <sz val="10"/>
      <name val="Arial Narrow"/>
      <family val="2"/>
    </font>
    <font>
      <b/>
      <sz val="10"/>
      <name val="Times New Roman"/>
      <family val="1"/>
    </font>
    <font>
      <sz val="10"/>
      <name val="Times New Roman"/>
      <family val="1"/>
    </font>
    <font>
      <sz val="12"/>
      <name val="Times New Roman"/>
      <family val="1"/>
    </font>
    <font>
      <b/>
      <sz val="12"/>
      <name val="Times New Roman"/>
      <family val="1"/>
    </font>
    <font>
      <sz val="12"/>
      <name val="Arial"/>
      <family val="2"/>
    </font>
    <font>
      <b/>
      <sz val="10.5"/>
      <name val="Times New Roman"/>
      <family val="1"/>
    </font>
    <font>
      <b/>
      <sz val="10"/>
      <name val="Arial"/>
      <family val="2"/>
    </font>
    <font>
      <b/>
      <i/>
      <sz val="10"/>
      <name val="Arial"/>
      <family val="2"/>
    </font>
    <font>
      <b/>
      <u/>
      <sz val="10"/>
      <name val="Arial"/>
      <family val="2"/>
    </font>
    <font>
      <b/>
      <sz val="12"/>
      <name val="Arial"/>
      <family val="2"/>
    </font>
    <font>
      <u/>
      <sz val="10"/>
      <name val="Times New Roman"/>
      <family val="1"/>
    </font>
    <font>
      <sz val="10"/>
      <name val="Arial"/>
      <family val="2"/>
    </font>
    <font>
      <sz val="10"/>
      <name val="Times New Roman"/>
      <family val="1"/>
    </font>
    <font>
      <sz val="10"/>
      <name val="Arial"/>
      <family val="2"/>
    </font>
    <font>
      <b/>
      <u/>
      <sz val="10"/>
      <name val="Times New Roman"/>
      <family val="1"/>
    </font>
    <font>
      <sz val="9"/>
      <name val="Times New Roman"/>
      <family val="1"/>
    </font>
    <font>
      <sz val="12"/>
      <name val="Times New Roman"/>
      <family val="1"/>
    </font>
    <font>
      <b/>
      <sz val="12"/>
      <name val="Times New Roman"/>
      <family val="1"/>
    </font>
    <font>
      <b/>
      <sz val="18"/>
      <name val="Times New Roman"/>
      <family val="1"/>
    </font>
    <font>
      <b/>
      <sz val="14"/>
      <name val="Times New Roman"/>
      <family val="1"/>
    </font>
    <font>
      <b/>
      <sz val="9"/>
      <name val="Arial"/>
      <family val="2"/>
    </font>
    <font>
      <u/>
      <sz val="10"/>
      <name val="Arial"/>
      <family val="2"/>
    </font>
    <font>
      <sz val="9"/>
      <name val="Arial Narrow"/>
      <family val="2"/>
    </font>
    <font>
      <sz val="10"/>
      <name val="Arial"/>
      <family val="2"/>
    </font>
    <font>
      <sz val="8"/>
      <name val="Arial"/>
      <family val="2"/>
    </font>
    <font>
      <b/>
      <sz val="10"/>
      <name val="Times New Roman"/>
      <family val="1"/>
    </font>
    <font>
      <b/>
      <sz val="10"/>
      <name val="Batang"/>
      <family val="1"/>
    </font>
    <font>
      <b/>
      <sz val="12"/>
      <name val="Batang"/>
      <family val="1"/>
    </font>
    <font>
      <b/>
      <i/>
      <sz val="12"/>
      <name val="Times New Roman"/>
      <family val="1"/>
    </font>
    <font>
      <sz val="18"/>
      <name val="Arial"/>
      <family val="2"/>
    </font>
    <font>
      <sz val="8"/>
      <name val="Arial"/>
      <family val="2"/>
    </font>
    <font>
      <sz val="8"/>
      <color indexed="10"/>
      <name val="Arial"/>
      <family val="2"/>
    </font>
    <font>
      <u/>
      <sz val="10"/>
      <name val="Arial"/>
      <family val="2"/>
    </font>
    <font>
      <b/>
      <sz val="8"/>
      <name val="Times New Roman"/>
      <family val="1"/>
    </font>
    <font>
      <b/>
      <sz val="9"/>
      <name val="Times New Roman"/>
      <family val="1"/>
    </font>
    <font>
      <b/>
      <u/>
      <sz val="10"/>
      <name val="Arial Narrow"/>
      <family val="2"/>
    </font>
    <font>
      <i/>
      <sz val="12"/>
      <name val="Times New Roman"/>
      <family val="1"/>
    </font>
    <font>
      <sz val="8"/>
      <name val="Times New Roman"/>
      <family val="1"/>
    </font>
    <font>
      <b/>
      <sz val="9.5"/>
      <name val="Times New Roman"/>
      <family val="1"/>
    </font>
    <font>
      <sz val="10"/>
      <name val="Times New Roman"/>
      <family val="1"/>
    </font>
    <font>
      <b/>
      <sz val="10"/>
      <color indexed="8"/>
      <name val="Calibri"/>
      <family val="2"/>
    </font>
    <font>
      <sz val="12"/>
      <color indexed="8"/>
      <name val="Calibri"/>
      <family val="2"/>
    </font>
    <font>
      <b/>
      <sz val="8"/>
      <name val="Arial"/>
      <family val="2"/>
    </font>
    <font>
      <sz val="8"/>
      <name val="Arial Narrow"/>
      <family val="2"/>
    </font>
    <font>
      <b/>
      <sz val="10"/>
      <name val="Arial Narrow"/>
      <family val="2"/>
    </font>
    <font>
      <b/>
      <sz val="8"/>
      <name val="Arial Narrow"/>
      <family val="2"/>
    </font>
    <font>
      <b/>
      <sz val="12"/>
      <color indexed="8"/>
      <name val="Calibri"/>
      <family val="2"/>
    </font>
    <font>
      <b/>
      <sz val="16"/>
      <name val="Times New Roman"/>
      <family val="1"/>
    </font>
    <font>
      <b/>
      <sz val="10"/>
      <name val="Calibri"/>
      <family val="2"/>
      <scheme val="minor"/>
    </font>
    <font>
      <sz val="14"/>
      <name val="Arial"/>
      <family val="2"/>
    </font>
    <font>
      <sz val="10"/>
      <name val="Calibri"/>
      <family val="2"/>
    </font>
    <font>
      <sz val="10"/>
      <color rgb="FFFF0000"/>
      <name val="Times New Roman"/>
      <family val="1"/>
    </font>
    <font>
      <sz val="10"/>
      <color rgb="FFFF0000"/>
      <name val="Arial"/>
      <family val="2"/>
    </font>
    <font>
      <b/>
      <sz val="10"/>
      <color rgb="FFFF0000"/>
      <name val="Times New Roman"/>
      <family val="1"/>
    </font>
    <font>
      <sz val="9"/>
      <name val="Arial"/>
      <family val="2"/>
    </font>
  </fonts>
  <fills count="16">
    <fill>
      <patternFill patternType="none"/>
    </fill>
    <fill>
      <patternFill patternType="gray125"/>
    </fill>
    <fill>
      <patternFill patternType="gray0625"/>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00"/>
        <bgColor indexed="64"/>
      </patternFill>
    </fill>
    <fill>
      <patternFill patternType="solid">
        <fgColor rgb="FFFFC000"/>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366">
    <xf numFmtId="0" fontId="0" fillId="0" borderId="0" xfId="0"/>
    <xf numFmtId="0" fontId="0" fillId="0" borderId="0" xfId="0" applyProtection="1"/>
    <xf numFmtId="0" fontId="0" fillId="0" borderId="0" xfId="0" applyProtection="1">
      <protection locked="0"/>
    </xf>
    <xf numFmtId="0" fontId="6" fillId="0" borderId="0" xfId="0" applyFont="1"/>
    <xf numFmtId="0" fontId="7" fillId="0" borderId="0" xfId="0" applyFont="1"/>
    <xf numFmtId="0" fontId="9" fillId="0" borderId="0" xfId="0" applyFont="1"/>
    <xf numFmtId="0" fontId="8" fillId="0" borderId="0" xfId="0" applyFont="1"/>
    <xf numFmtId="164" fontId="8" fillId="2" borderId="1" xfId="0" applyNumberFormat="1" applyFont="1" applyFill="1" applyBorder="1" applyProtection="1">
      <protection locked="0"/>
    </xf>
    <xf numFmtId="1" fontId="8" fillId="2" borderId="1" xfId="0" applyNumberFormat="1" applyFont="1" applyFill="1" applyBorder="1" applyProtection="1">
      <protection locked="0"/>
    </xf>
    <xf numFmtId="0" fontId="10" fillId="0" borderId="0" xfId="0" applyFont="1"/>
    <xf numFmtId="164" fontId="8" fillId="0" borderId="1" xfId="0" applyNumberFormat="1" applyFont="1" applyBorder="1"/>
    <xf numFmtId="0" fontId="8" fillId="0" borderId="0" xfId="0" applyFont="1" applyAlignment="1">
      <alignment horizontal="center"/>
    </xf>
    <xf numFmtId="166" fontId="8" fillId="2" borderId="1" xfId="0" applyNumberFormat="1" applyFont="1" applyFill="1" applyBorder="1" applyProtection="1">
      <protection locked="0"/>
    </xf>
    <xf numFmtId="0" fontId="11" fillId="0" borderId="0" xfId="0" applyFont="1"/>
    <xf numFmtId="1" fontId="8" fillId="3" borderId="0" xfId="0" applyNumberFormat="1" applyFont="1" applyFill="1" applyBorder="1"/>
    <xf numFmtId="0" fontId="8" fillId="0" borderId="0" xfId="0" applyFont="1" applyAlignment="1">
      <alignment horizontal="right"/>
    </xf>
    <xf numFmtId="164" fontId="8" fillId="3" borderId="0" xfId="0" applyNumberFormat="1" applyFont="1" applyFill="1" applyBorder="1"/>
    <xf numFmtId="0" fontId="7" fillId="0" borderId="0" xfId="0" applyFont="1" applyBorder="1"/>
    <xf numFmtId="0" fontId="7"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Protection="1"/>
    <xf numFmtId="0" fontId="3" fillId="0" borderId="0" xfId="0" applyFont="1" applyFill="1" applyBorder="1" applyProtection="1"/>
    <xf numFmtId="0" fontId="4" fillId="0" borderId="0" xfId="0" applyFont="1" applyFill="1" applyBorder="1" applyProtection="1"/>
    <xf numFmtId="0" fontId="4" fillId="0" borderId="0" xfId="0" applyFont="1" applyFill="1" applyBorder="1" applyProtection="1">
      <protection locked="0"/>
    </xf>
    <xf numFmtId="0" fontId="16" fillId="0" borderId="0" xfId="0" applyFont="1"/>
    <xf numFmtId="0" fontId="17" fillId="0" borderId="0" xfId="0" applyFont="1"/>
    <xf numFmtId="0" fontId="18" fillId="0" borderId="0" xfId="0" applyFont="1"/>
    <xf numFmtId="0" fontId="19" fillId="0" borderId="0" xfId="0" applyFont="1"/>
    <xf numFmtId="0" fontId="18" fillId="0" borderId="0" xfId="0" applyFont="1" applyAlignment="1">
      <alignment horizontal="left" indent="4"/>
    </xf>
    <xf numFmtId="0" fontId="18" fillId="0" borderId="0" xfId="0" applyFont="1" applyAlignment="1">
      <alignment horizontal="left" indent="2"/>
    </xf>
    <xf numFmtId="0" fontId="20" fillId="0" borderId="0" xfId="0" applyFont="1"/>
    <xf numFmtId="0" fontId="18" fillId="0" borderId="0" xfId="0" applyFont="1" applyAlignment="1"/>
    <xf numFmtId="15" fontId="18" fillId="0" borderId="0" xfId="0" applyNumberFormat="1" applyFont="1" applyAlignment="1">
      <alignment horizontal="center"/>
    </xf>
    <xf numFmtId="0" fontId="21" fillId="0" borderId="0" xfId="0" applyFont="1"/>
    <xf numFmtId="0" fontId="24" fillId="0" borderId="0" xfId="0" applyFont="1" applyAlignment="1">
      <alignment horizontal="center" wrapText="1"/>
    </xf>
    <xf numFmtId="0" fontId="23" fillId="0" borderId="0" xfId="0" applyFont="1" applyAlignment="1">
      <alignment wrapText="1"/>
    </xf>
    <xf numFmtId="0" fontId="25" fillId="0" borderId="0" xfId="0" applyFont="1" applyAlignment="1">
      <alignment horizontal="center" wrapText="1"/>
    </xf>
    <xf numFmtId="0" fontId="23" fillId="0" borderId="2" xfId="0" applyFont="1" applyFill="1" applyBorder="1" applyAlignment="1">
      <alignment wrapText="1"/>
    </xf>
    <xf numFmtId="0" fontId="26" fillId="0" borderId="0" xfId="0" applyFont="1"/>
    <xf numFmtId="0" fontId="0" fillId="0" borderId="0" xfId="0" applyFill="1"/>
    <xf numFmtId="0" fontId="12" fillId="0" borderId="0" xfId="0" applyFont="1" applyAlignment="1">
      <alignment horizontal="right"/>
    </xf>
    <xf numFmtId="0" fontId="27" fillId="0" borderId="0" xfId="0" applyFont="1"/>
    <xf numFmtId="0" fontId="26" fillId="0" borderId="0" xfId="0" applyFont="1" applyFill="1"/>
    <xf numFmtId="0" fontId="28" fillId="0" borderId="3" xfId="0" applyFont="1" applyBorder="1"/>
    <xf numFmtId="0" fontId="0" fillId="0" borderId="3" xfId="0" applyBorder="1"/>
    <xf numFmtId="0" fontId="0" fillId="0" borderId="1" xfId="0" applyBorder="1" applyAlignment="1">
      <alignment horizontal="center" wrapText="1"/>
    </xf>
    <xf numFmtId="0" fontId="12" fillId="0" borderId="1" xfId="0" applyFont="1" applyBorder="1" applyAlignment="1">
      <alignment horizontal="center" wrapText="1"/>
    </xf>
    <xf numFmtId="0" fontId="12" fillId="0" borderId="4" xfId="0" applyFont="1" applyBorder="1" applyAlignment="1">
      <alignment horizontal="center" wrapText="1"/>
    </xf>
    <xf numFmtId="16" fontId="12" fillId="0" borderId="1" xfId="0" quotePrefix="1" applyNumberFormat="1" applyFont="1" applyBorder="1" applyAlignment="1">
      <alignment horizontal="center" wrapText="1"/>
    </xf>
    <xf numFmtId="0" fontId="0" fillId="0" borderId="5" xfId="0"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12" fillId="4" borderId="1" xfId="0" applyFont="1" applyFill="1" applyBorder="1"/>
    <xf numFmtId="0" fontId="0" fillId="0" borderId="5" xfId="0" applyFill="1" applyBorder="1"/>
    <xf numFmtId="0" fontId="0" fillId="0" borderId="0" xfId="0" applyFill="1" applyBorder="1"/>
    <xf numFmtId="0" fontId="0" fillId="4" borderId="0" xfId="0" applyFill="1"/>
    <xf numFmtId="0" fontId="12" fillId="4" borderId="0" xfId="0" applyFont="1" applyFill="1"/>
    <xf numFmtId="14" fontId="0" fillId="4" borderId="0" xfId="0" applyNumberFormat="1" applyFill="1"/>
    <xf numFmtId="0" fontId="31" fillId="0" borderId="0" xfId="0" applyFont="1" applyAlignment="1">
      <alignment wrapText="1"/>
    </xf>
    <xf numFmtId="0" fontId="18" fillId="0" borderId="0" xfId="0" applyFont="1" applyAlignment="1">
      <alignment wrapText="1"/>
    </xf>
    <xf numFmtId="0" fontId="31" fillId="0" borderId="0" xfId="0" applyFont="1" applyAlignment="1">
      <alignment horizontal="center" wrapText="1"/>
    </xf>
    <xf numFmtId="0" fontId="23" fillId="5" borderId="7" xfId="0" applyFont="1" applyFill="1" applyBorder="1" applyAlignment="1">
      <alignment wrapText="1"/>
    </xf>
    <xf numFmtId="0" fontId="23" fillId="5" borderId="8" xfId="0" applyFont="1" applyFill="1" applyBorder="1" applyAlignment="1">
      <alignment wrapText="1"/>
    </xf>
    <xf numFmtId="0" fontId="18" fillId="0" borderId="0" xfId="0" applyFont="1" applyAlignment="1" applyProtection="1">
      <alignment wrapText="1"/>
    </xf>
    <xf numFmtId="0" fontId="18" fillId="6" borderId="0" xfId="0" applyFont="1" applyFill="1" applyProtection="1"/>
    <xf numFmtId="1" fontId="7" fillId="0" borderId="1" xfId="0" applyNumberFormat="1" applyFont="1" applyFill="1" applyBorder="1" applyProtection="1">
      <protection locked="0"/>
    </xf>
    <xf numFmtId="0" fontId="7" fillId="0" borderId="0" xfId="0" applyFont="1" applyFill="1"/>
    <xf numFmtId="0" fontId="12" fillId="0" borderId="0" xfId="0" applyFont="1" applyAlignment="1">
      <alignment horizontal="center"/>
    </xf>
    <xf numFmtId="44" fontId="0" fillId="0" borderId="0" xfId="2" applyFont="1"/>
    <xf numFmtId="0" fontId="0" fillId="4" borderId="0" xfId="0" applyFill="1" applyAlignment="1">
      <alignment horizontal="center"/>
    </xf>
    <xf numFmtId="0" fontId="7" fillId="0" borderId="0" xfId="0" applyFont="1" applyAlignment="1">
      <alignment horizontal="left"/>
    </xf>
    <xf numFmtId="0" fontId="32" fillId="0" borderId="0" xfId="0" applyFont="1" applyFill="1" applyAlignment="1">
      <alignment horizontal="center"/>
    </xf>
    <xf numFmtId="165" fontId="32" fillId="0" borderId="0" xfId="1" applyNumberFormat="1" applyFont="1" applyFill="1" applyAlignment="1">
      <alignment horizontal="center"/>
    </xf>
    <xf numFmtId="165" fontId="33" fillId="0" borderId="10" xfId="1" applyNumberFormat="1" applyFont="1" applyFill="1" applyBorder="1" applyAlignment="1">
      <alignment horizontal="center"/>
    </xf>
    <xf numFmtId="1" fontId="7" fillId="2" borderId="10" xfId="0" applyNumberFormat="1" applyFont="1" applyFill="1" applyBorder="1" applyProtection="1">
      <protection locked="0"/>
    </xf>
    <xf numFmtId="0" fontId="32" fillId="0" borderId="0" xfId="0" applyFont="1" applyFill="1" applyBorder="1" applyAlignment="1" applyProtection="1">
      <alignment horizontal="center"/>
      <protection locked="0"/>
    </xf>
    <xf numFmtId="0" fontId="36" fillId="0" borderId="1" xfId="0" applyFont="1" applyFill="1" applyBorder="1" applyAlignment="1">
      <alignment horizontal="left"/>
    </xf>
    <xf numFmtId="0" fontId="35" fillId="0" borderId="0" xfId="0" applyFont="1" applyFill="1" applyAlignment="1">
      <alignment horizontal="left" wrapText="1"/>
    </xf>
    <xf numFmtId="0" fontId="0" fillId="0" borderId="0" xfId="0" applyFill="1" applyAlignment="1">
      <alignment horizontal="left" wrapText="1"/>
    </xf>
    <xf numFmtId="0" fontId="37" fillId="0" borderId="1" xfId="0" applyFont="1" applyFill="1" applyBorder="1" applyAlignment="1">
      <alignment horizontal="left"/>
    </xf>
    <xf numFmtId="0" fontId="36" fillId="0" borderId="3" xfId="0" applyFont="1" applyFill="1" applyBorder="1" applyAlignment="1">
      <alignment horizontal="left"/>
    </xf>
    <xf numFmtId="0" fontId="36" fillId="0" borderId="11" xfId="0" applyFont="1" applyFill="1" applyBorder="1" applyAlignment="1">
      <alignment horizontal="left"/>
    </xf>
    <xf numFmtId="165" fontId="32" fillId="0" borderId="12" xfId="1" applyNumberFormat="1" applyFont="1" applyFill="1" applyBorder="1" applyAlignment="1" applyProtection="1">
      <alignment horizontal="center"/>
    </xf>
    <xf numFmtId="0" fontId="32" fillId="2" borderId="1" xfId="0" applyFont="1" applyFill="1" applyBorder="1" applyAlignment="1" applyProtection="1">
      <alignment horizontal="center"/>
      <protection locked="0"/>
    </xf>
    <xf numFmtId="165" fontId="32" fillId="2" borderId="1" xfId="1" applyNumberFormat="1" applyFont="1" applyFill="1" applyBorder="1" applyAlignment="1" applyProtection="1">
      <alignment horizontal="center"/>
      <protection locked="0"/>
    </xf>
    <xf numFmtId="0" fontId="30" fillId="0" borderId="0" xfId="0" applyFont="1"/>
    <xf numFmtId="0" fontId="30" fillId="0" borderId="1" xfId="0" applyFont="1" applyFill="1" applyBorder="1" applyAlignment="1">
      <alignment horizontal="left" wrapText="1"/>
    </xf>
    <xf numFmtId="0" fontId="18" fillId="0" borderId="0" xfId="0" applyFont="1" applyFill="1" applyAlignment="1">
      <alignment wrapText="1"/>
    </xf>
    <xf numFmtId="0" fontId="31" fillId="0" borderId="0" xfId="0" applyFont="1" applyFill="1" applyAlignment="1">
      <alignment wrapText="1"/>
    </xf>
    <xf numFmtId="0" fontId="6" fillId="0" borderId="0" xfId="0" applyFont="1" applyAlignment="1">
      <alignment horizontal="left"/>
    </xf>
    <xf numFmtId="0" fontId="6" fillId="0" borderId="0" xfId="0" applyFont="1" applyAlignment="1">
      <alignment horizontal="center"/>
    </xf>
    <xf numFmtId="164" fontId="8" fillId="0" borderId="1" xfId="0" applyNumberFormat="1" applyFont="1" applyFill="1" applyBorder="1"/>
    <xf numFmtId="0" fontId="12" fillId="0" borderId="0" xfId="0" applyFont="1" applyFill="1" applyBorder="1"/>
    <xf numFmtId="0" fontId="30" fillId="0" borderId="0" xfId="0" applyFont="1" applyFill="1"/>
    <xf numFmtId="0" fontId="22" fillId="0" borderId="0" xfId="0" applyFont="1" applyFill="1"/>
    <xf numFmtId="0" fontId="42" fillId="0" borderId="0" xfId="0" applyFont="1"/>
    <xf numFmtId="0" fontId="22" fillId="0" borderId="0" xfId="0" applyFont="1" applyProtection="1">
      <protection locked="0"/>
    </xf>
    <xf numFmtId="0" fontId="22" fillId="0" borderId="0" xfId="0" applyFont="1" applyFill="1" applyProtection="1">
      <protection locked="0"/>
    </xf>
    <xf numFmtId="0" fontId="22" fillId="0" borderId="0" xfId="0" applyFont="1"/>
    <xf numFmtId="0" fontId="32" fillId="3" borderId="0" xfId="0" applyFont="1" applyFill="1" applyBorder="1" applyAlignment="1" applyProtection="1">
      <alignment horizontal="center"/>
      <protection locked="0"/>
    </xf>
    <xf numFmtId="0" fontId="7"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Alignment="1">
      <alignment wrapText="1"/>
    </xf>
    <xf numFmtId="0" fontId="6" fillId="6" borderId="0" xfId="0" applyFont="1" applyFill="1" applyAlignment="1"/>
    <xf numFmtId="0" fontId="6" fillId="6" borderId="0" xfId="0" applyFont="1" applyFill="1" applyAlignment="1">
      <alignment wrapText="1"/>
    </xf>
    <xf numFmtId="0" fontId="0" fillId="0" borderId="0" xfId="0" applyFill="1" applyProtection="1">
      <protection locked="0"/>
    </xf>
    <xf numFmtId="0" fontId="18" fillId="0" borderId="0" xfId="0" applyFont="1" applyFill="1" applyProtection="1">
      <protection locked="0"/>
    </xf>
    <xf numFmtId="0" fontId="6" fillId="0" borderId="0" xfId="0" applyFont="1" applyFill="1" applyAlignment="1"/>
    <xf numFmtId="0" fontId="7" fillId="0" borderId="6" xfId="0" applyFont="1" applyBorder="1" applyAlignment="1" applyProtection="1">
      <alignment horizontal="center"/>
    </xf>
    <xf numFmtId="44" fontId="7" fillId="0" borderId="6" xfId="2" applyFont="1" applyBorder="1" applyAlignment="1" applyProtection="1">
      <alignment horizontal="center"/>
    </xf>
    <xf numFmtId="0" fontId="7" fillId="0" borderId="13" xfId="0" applyFont="1" applyBorder="1" applyAlignment="1" applyProtection="1">
      <alignment horizontal="center"/>
    </xf>
    <xf numFmtId="44" fontId="7" fillId="0" borderId="13" xfId="2" applyFont="1" applyBorder="1" applyAlignment="1" applyProtection="1">
      <alignment horizontal="center"/>
    </xf>
    <xf numFmtId="44" fontId="7" fillId="0" borderId="1" xfId="2" applyFont="1" applyBorder="1" applyAlignment="1" applyProtection="1">
      <alignment horizontal="center"/>
    </xf>
    <xf numFmtId="43" fontId="7" fillId="0" borderId="1" xfId="1" applyFont="1" applyBorder="1" applyAlignment="1" applyProtection="1">
      <alignment horizontal="center"/>
    </xf>
    <xf numFmtId="44" fontId="7" fillId="3" borderId="1" xfId="2" applyFont="1" applyFill="1" applyBorder="1" applyProtection="1"/>
    <xf numFmtId="0" fontId="1" fillId="0" borderId="0" xfId="0" applyFont="1" applyAlignment="1">
      <alignment horizontal="left"/>
    </xf>
    <xf numFmtId="0" fontId="45" fillId="0" borderId="0" xfId="0" applyFont="1"/>
    <xf numFmtId="2" fontId="31" fillId="0" borderId="0" xfId="0" applyNumberFormat="1" applyFont="1" applyFill="1" applyBorder="1" applyAlignment="1" applyProtection="1">
      <alignment horizontal="center"/>
      <protection locked="0"/>
    </xf>
    <xf numFmtId="0" fontId="6" fillId="0" borderId="14" xfId="0" applyFont="1" applyBorder="1" applyAlignment="1">
      <alignment horizontal="left"/>
    </xf>
    <xf numFmtId="2" fontId="31" fillId="0" borderId="15" xfId="0" applyNumberFormat="1" applyFont="1" applyFill="1" applyBorder="1" applyAlignment="1" applyProtection="1">
      <alignment horizontal="center"/>
      <protection locked="0"/>
    </xf>
    <xf numFmtId="1" fontId="7" fillId="0" borderId="0" xfId="0" applyNumberFormat="1" applyFont="1" applyFill="1" applyBorder="1" applyProtection="1">
      <protection locked="0"/>
    </xf>
    <xf numFmtId="0" fontId="32" fillId="0" borderId="0" xfId="0" applyFont="1" applyFill="1" applyBorder="1" applyAlignment="1" applyProtection="1">
      <alignment horizontal="center"/>
    </xf>
    <xf numFmtId="0" fontId="2" fillId="0" borderId="0" xfId="0" applyFont="1"/>
    <xf numFmtId="0" fontId="1" fillId="0" borderId="0" xfId="0" applyFont="1" applyProtection="1"/>
    <xf numFmtId="0" fontId="1" fillId="0" borderId="0" xfId="0" applyFont="1" applyAlignment="1" applyProtection="1">
      <alignment horizontal="center"/>
    </xf>
    <xf numFmtId="0" fontId="7" fillId="0" borderId="0" xfId="0" applyFont="1" applyAlignment="1" applyProtection="1">
      <alignment horizontal="center"/>
    </xf>
    <xf numFmtId="0" fontId="1" fillId="0" borderId="0" xfId="0" applyFont="1" applyAlignment="1" applyProtection="1">
      <alignment horizontal="centerContinuous"/>
    </xf>
    <xf numFmtId="0" fontId="0" fillId="0" borderId="0" xfId="0" applyAlignment="1" applyProtection="1">
      <alignment horizontal="left"/>
    </xf>
    <xf numFmtId="0" fontId="7" fillId="0" borderId="0" xfId="0" applyFont="1" applyProtection="1"/>
    <xf numFmtId="0" fontId="0" fillId="0" borderId="0" xfId="0" applyAlignment="1" applyProtection="1">
      <alignment horizontal="center"/>
    </xf>
    <xf numFmtId="1" fontId="1" fillId="0" borderId="0" xfId="0" applyNumberFormat="1" applyFont="1" applyAlignment="1" applyProtection="1">
      <alignment horizontal="center"/>
    </xf>
    <xf numFmtId="20" fontId="1" fillId="0" borderId="0" xfId="0" applyNumberFormat="1" applyFont="1" applyAlignment="1" applyProtection="1">
      <alignment horizontal="center"/>
    </xf>
    <xf numFmtId="1" fontId="0" fillId="0" borderId="0" xfId="0" applyNumberFormat="1" applyProtection="1"/>
    <xf numFmtId="9" fontId="1" fillId="0" borderId="0" xfId="0" applyNumberFormat="1" applyFont="1" applyAlignment="1" applyProtection="1">
      <alignment horizontal="center"/>
    </xf>
    <xf numFmtId="2" fontId="1" fillId="0" borderId="0" xfId="0" applyNumberFormat="1" applyFont="1" applyAlignment="1" applyProtection="1">
      <alignment horizontal="center"/>
    </xf>
    <xf numFmtId="166" fontId="0" fillId="0" borderId="0" xfId="0" applyNumberFormat="1" applyProtection="1"/>
    <xf numFmtId="3" fontId="32" fillId="2" borderId="1" xfId="0" applyNumberFormat="1" applyFont="1" applyFill="1" applyBorder="1" applyAlignment="1" applyProtection="1">
      <alignment horizontal="center"/>
      <protection locked="0"/>
    </xf>
    <xf numFmtId="0" fontId="9" fillId="0" borderId="0" xfId="0" applyFont="1" applyAlignment="1">
      <alignment horizontal="center"/>
    </xf>
    <xf numFmtId="0" fontId="34" fillId="9" borderId="16" xfId="0" applyFont="1" applyFill="1" applyBorder="1"/>
    <xf numFmtId="0" fontId="22" fillId="9" borderId="2" xfId="0" applyFont="1" applyFill="1" applyBorder="1"/>
    <xf numFmtId="0" fontId="0" fillId="9" borderId="17" xfId="0" applyFill="1" applyBorder="1"/>
    <xf numFmtId="0" fontId="34" fillId="9" borderId="18" xfId="0" applyFont="1" applyFill="1" applyBorder="1"/>
    <xf numFmtId="0" fontId="22" fillId="9" borderId="19" xfId="0" applyFont="1" applyFill="1" applyBorder="1"/>
    <xf numFmtId="0" fontId="0" fillId="9" borderId="20" xfId="0" applyFill="1" applyBorder="1"/>
    <xf numFmtId="1" fontId="8" fillId="2" borderId="21" xfId="0" applyNumberFormat="1" applyFont="1" applyFill="1" applyBorder="1" applyProtection="1">
      <protection locked="0"/>
    </xf>
    <xf numFmtId="0" fontId="9" fillId="9" borderId="12" xfId="0" applyFont="1" applyFill="1" applyBorder="1"/>
    <xf numFmtId="0" fontId="9" fillId="0" borderId="0" xfId="0" applyFont="1" applyAlignment="1">
      <alignment horizontal="right"/>
    </xf>
    <xf numFmtId="164" fontId="9" fillId="3" borderId="1" xfId="0" applyNumberFormat="1" applyFont="1" applyFill="1" applyBorder="1"/>
    <xf numFmtId="0" fontId="9" fillId="3" borderId="1" xfId="0" applyFont="1" applyFill="1" applyBorder="1" applyAlignment="1">
      <alignment horizontal="right"/>
    </xf>
    <xf numFmtId="0" fontId="43" fillId="0" borderId="0" xfId="0" applyFont="1"/>
    <xf numFmtId="164" fontId="0" fillId="0" borderId="4" xfId="0" applyNumberFormat="1" applyBorder="1"/>
    <xf numFmtId="164" fontId="0" fillId="10" borderId="12" xfId="0" applyNumberFormat="1" applyFill="1" applyBorder="1"/>
    <xf numFmtId="2" fontId="31" fillId="10" borderId="1" xfId="0" applyNumberFormat="1" applyFont="1" applyFill="1" applyBorder="1" applyAlignment="1" applyProtection="1">
      <alignment horizontal="center"/>
      <protection locked="0"/>
    </xf>
    <xf numFmtId="168" fontId="31" fillId="10" borderId="1" xfId="0" applyNumberFormat="1" applyFont="1" applyFill="1" applyBorder="1" applyAlignment="1" applyProtection="1">
      <alignment horizontal="center"/>
      <protection locked="0"/>
    </xf>
    <xf numFmtId="167" fontId="31" fillId="10" borderId="1" xfId="4" applyNumberFormat="1" applyFont="1" applyFill="1" applyBorder="1" applyAlignment="1" applyProtection="1">
      <alignment horizontal="center"/>
      <protection locked="0"/>
    </xf>
    <xf numFmtId="0" fontId="31" fillId="10" borderId="12" xfId="0" applyFont="1" applyFill="1" applyBorder="1"/>
    <xf numFmtId="0" fontId="6" fillId="10" borderId="12" xfId="0" applyFont="1" applyFill="1" applyBorder="1"/>
    <xf numFmtId="0" fontId="0" fillId="2" borderId="1" xfId="0" applyFill="1" applyBorder="1" applyAlignment="1" applyProtection="1">
      <alignment horizontal="left"/>
      <protection locked="0"/>
    </xf>
    <xf numFmtId="0" fontId="0" fillId="2" borderId="1" xfId="0" applyFill="1" applyBorder="1" applyProtection="1">
      <protection locked="0"/>
    </xf>
    <xf numFmtId="165" fontId="2" fillId="2" borderId="1" xfId="1" applyNumberFormat="1" applyFill="1" applyBorder="1" applyProtection="1">
      <protection locked="0"/>
    </xf>
    <xf numFmtId="3" fontId="0" fillId="2" borderId="1" xfId="0" applyNumberFormat="1" applyFill="1" applyBorder="1" applyProtection="1">
      <protection locked="0"/>
    </xf>
    <xf numFmtId="165" fontId="2" fillId="2" borderId="3" xfId="1" applyNumberFormat="1" applyFill="1" applyBorder="1" applyProtection="1">
      <protection locked="0"/>
    </xf>
    <xf numFmtId="0" fontId="32" fillId="3" borderId="12" xfId="0" applyFont="1" applyFill="1" applyBorder="1" applyAlignment="1" applyProtection="1">
      <alignment horizontal="center"/>
    </xf>
    <xf numFmtId="0" fontId="30" fillId="0" borderId="4" xfId="0" applyFont="1" applyFill="1" applyBorder="1" applyAlignment="1">
      <alignment horizontal="left" wrapText="1"/>
    </xf>
    <xf numFmtId="0" fontId="36" fillId="0" borderId="4" xfId="0" applyFont="1" applyFill="1" applyBorder="1" applyAlignment="1">
      <alignment horizontal="left"/>
    </xf>
    <xf numFmtId="49" fontId="36" fillId="0" borderId="4" xfId="0" applyNumberFormat="1" applyFont="1" applyFill="1" applyBorder="1" applyAlignment="1">
      <alignment horizontal="left"/>
    </xf>
    <xf numFmtId="0" fontId="36" fillId="0" borderId="4" xfId="0" quotePrefix="1" applyFont="1" applyFill="1" applyBorder="1" applyAlignment="1">
      <alignment horizontal="left"/>
    </xf>
    <xf numFmtId="0" fontId="36" fillId="0" borderId="22" xfId="0" applyFont="1" applyFill="1" applyBorder="1" applyAlignment="1">
      <alignment horizontal="left"/>
    </xf>
    <xf numFmtId="0" fontId="36" fillId="0" borderId="23" xfId="0" applyFont="1" applyFill="1" applyBorder="1" applyAlignment="1">
      <alignment horizontal="left"/>
    </xf>
    <xf numFmtId="0" fontId="6" fillId="0" borderId="0" xfId="0" applyFont="1" applyFill="1" applyAlignment="1">
      <alignment horizontal="left"/>
    </xf>
    <xf numFmtId="1" fontId="7" fillId="0" borderId="14" xfId="0" applyNumberFormat="1" applyFont="1" applyFill="1" applyBorder="1" applyProtection="1">
      <protection locked="0"/>
    </xf>
    <xf numFmtId="0" fontId="7" fillId="0" borderId="0" xfId="0" applyFont="1" applyFill="1" applyBorder="1"/>
    <xf numFmtId="0" fontId="49" fillId="0" borderId="4" xfId="0" applyFont="1" applyFill="1" applyBorder="1" applyAlignment="1">
      <alignment horizontal="left"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51" fillId="0" borderId="4" xfId="0" applyFont="1" applyBorder="1"/>
    <xf numFmtId="0" fontId="1" fillId="0" borderId="4" xfId="0" applyFont="1" applyBorder="1"/>
    <xf numFmtId="0" fontId="48" fillId="0" borderId="4" xfId="0" applyFont="1" applyBorder="1"/>
    <xf numFmtId="0" fontId="48" fillId="0" borderId="4" xfId="0" applyFont="1" applyFill="1" applyBorder="1"/>
    <xf numFmtId="0" fontId="51" fillId="0" borderId="4" xfId="0" applyFont="1" applyFill="1" applyBorder="1"/>
    <xf numFmtId="0" fontId="6" fillId="2" borderId="1" xfId="0" applyFont="1" applyFill="1" applyBorder="1" applyAlignment="1" applyProtection="1">
      <alignment horizontal="center"/>
      <protection locked="0"/>
    </xf>
    <xf numFmtId="0" fontId="32" fillId="2" borderId="1" xfId="0" applyNumberFormat="1" applyFont="1" applyFill="1" applyBorder="1" applyAlignment="1" applyProtection="1">
      <alignment horizontal="center"/>
      <protection locked="0"/>
    </xf>
    <xf numFmtId="0" fontId="50" fillId="2" borderId="12" xfId="0" applyFont="1" applyFill="1" applyBorder="1" applyAlignment="1" applyProtection="1">
      <alignment horizontal="center"/>
      <protection locked="0"/>
    </xf>
    <xf numFmtId="0" fontId="6" fillId="0" borderId="0" xfId="0" applyFont="1" applyFill="1"/>
    <xf numFmtId="0" fontId="30" fillId="0" borderId="0" xfId="0" applyFont="1" applyProtection="1"/>
    <xf numFmtId="0" fontId="9" fillId="0" borderId="1"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44" fontId="7" fillId="0" borderId="1" xfId="2" applyFont="1" applyFill="1" applyBorder="1" applyProtection="1"/>
    <xf numFmtId="169" fontId="7" fillId="0" borderId="1" xfId="1" applyNumberFormat="1" applyFont="1" applyFill="1" applyBorder="1" applyProtection="1"/>
    <xf numFmtId="0" fontId="9" fillId="5" borderId="8" xfId="0" applyFont="1" applyFill="1" applyBorder="1" applyAlignment="1">
      <alignment wrapText="1"/>
    </xf>
    <xf numFmtId="0" fontId="6" fillId="11" borderId="0" xfId="0" applyFont="1" applyFill="1" applyAlignment="1">
      <alignment wrapText="1"/>
    </xf>
    <xf numFmtId="0" fontId="7" fillId="0" borderId="0" xfId="0" applyFont="1" applyAlignment="1" applyProtection="1">
      <alignment wrapText="1"/>
    </xf>
    <xf numFmtId="0" fontId="9" fillId="0" borderId="0" xfId="0" applyFont="1" applyAlignment="1">
      <alignment wrapText="1"/>
    </xf>
    <xf numFmtId="44" fontId="1" fillId="0" borderId="1" xfId="2" applyFont="1" applyBorder="1"/>
    <xf numFmtId="0" fontId="1" fillId="0" borderId="1" xfId="0" applyFont="1" applyBorder="1"/>
    <xf numFmtId="165" fontId="0" fillId="0" borderId="1" xfId="1" applyNumberFormat="1" applyFont="1" applyBorder="1"/>
    <xf numFmtId="44" fontId="0" fillId="0" borderId="1" xfId="2" applyFont="1" applyBorder="1"/>
    <xf numFmtId="0" fontId="53" fillId="0" borderId="0" xfId="0" applyFont="1" applyAlignment="1">
      <alignment wrapText="1"/>
    </xf>
    <xf numFmtId="0" fontId="53" fillId="0" borderId="0" xfId="0" applyFont="1" applyFill="1" applyAlignment="1">
      <alignment wrapText="1"/>
    </xf>
    <xf numFmtId="0" fontId="2" fillId="0" borderId="0" xfId="0" applyFont="1" applyProtection="1"/>
    <xf numFmtId="2" fontId="6" fillId="0" borderId="0" xfId="0" applyNumberFormat="1" applyFont="1" applyFill="1" applyBorder="1" applyAlignment="1" applyProtection="1">
      <alignment horizontal="center"/>
      <protection locked="0"/>
    </xf>
    <xf numFmtId="2" fontId="6" fillId="10" borderId="1" xfId="0" applyNumberFormat="1" applyFont="1" applyFill="1" applyBorder="1" applyAlignment="1" applyProtection="1">
      <alignment horizontal="center"/>
      <protection locked="0"/>
    </xf>
    <xf numFmtId="0" fontId="6" fillId="0" borderId="0" xfId="0" applyFont="1" applyFill="1" applyBorder="1" applyAlignment="1">
      <alignment horizontal="left"/>
    </xf>
    <xf numFmtId="0" fontId="31" fillId="0" borderId="0" xfId="0" applyFont="1" applyFill="1" applyBorder="1"/>
    <xf numFmtId="0" fontId="0" fillId="0" borderId="0" xfId="0" applyBorder="1"/>
    <xf numFmtId="0" fontId="6" fillId="0" borderId="0" xfId="0" applyFont="1" applyFill="1" applyBorder="1"/>
    <xf numFmtId="0" fontId="0" fillId="11" borderId="0" xfId="0" applyFill="1" applyProtection="1"/>
    <xf numFmtId="0" fontId="2" fillId="0" borderId="0" xfId="0" applyFont="1" applyAlignment="1" applyProtection="1">
      <alignment horizontal="right"/>
    </xf>
    <xf numFmtId="0" fontId="1" fillId="11" borderId="0" xfId="0" applyFont="1" applyFill="1" applyProtection="1"/>
    <xf numFmtId="1" fontId="1" fillId="11" borderId="0" xfId="0" applyNumberFormat="1" applyFont="1" applyFill="1" applyAlignment="1" applyProtection="1">
      <alignment horizontal="center"/>
    </xf>
    <xf numFmtId="0" fontId="7" fillId="11" borderId="0" xfId="0" applyFont="1" applyFill="1" applyProtection="1"/>
    <xf numFmtId="0" fontId="7" fillId="11" borderId="0" xfId="0" applyFont="1" applyFill="1" applyBorder="1" applyProtection="1"/>
    <xf numFmtId="49" fontId="2" fillId="12" borderId="1" xfId="0" applyNumberFormat="1" applyFont="1" applyFill="1" applyBorder="1" applyProtection="1">
      <protection locked="0"/>
    </xf>
    <xf numFmtId="165" fontId="0" fillId="12" borderId="1" xfId="1" applyNumberFormat="1" applyFont="1" applyFill="1" applyBorder="1" applyProtection="1">
      <protection locked="0"/>
    </xf>
    <xf numFmtId="44" fontId="0" fillId="12" borderId="1" xfId="2" applyFont="1" applyFill="1" applyBorder="1" applyProtection="1">
      <protection locked="0"/>
    </xf>
    <xf numFmtId="0" fontId="2" fillId="12" borderId="1" xfId="0" applyFont="1" applyFill="1" applyBorder="1" applyProtection="1">
      <protection locked="0"/>
    </xf>
    <xf numFmtId="44" fontId="7" fillId="12" borderId="1" xfId="2" applyFont="1" applyFill="1" applyBorder="1" applyProtection="1">
      <protection locked="0"/>
    </xf>
    <xf numFmtId="165" fontId="7" fillId="12" borderId="1" xfId="1" applyNumberFormat="1" applyFont="1" applyFill="1" applyBorder="1" applyProtection="1">
      <protection locked="0"/>
    </xf>
    <xf numFmtId="43" fontId="7" fillId="12" borderId="1" xfId="1" applyFont="1" applyFill="1" applyBorder="1" applyProtection="1">
      <protection locked="0"/>
    </xf>
    <xf numFmtId="0" fontId="54" fillId="11" borderId="25" xfId="0" applyFont="1" applyFill="1" applyBorder="1" applyProtection="1">
      <protection locked="0"/>
    </xf>
    <xf numFmtId="0" fontId="54" fillId="11" borderId="26" xfId="0" applyFont="1" applyFill="1" applyBorder="1" applyProtection="1">
      <protection locked="0"/>
    </xf>
    <xf numFmtId="43" fontId="7" fillId="12" borderId="1" xfId="1" applyNumberFormat="1" applyFont="1" applyFill="1" applyBorder="1" applyProtection="1">
      <protection locked="0"/>
    </xf>
    <xf numFmtId="0" fontId="56" fillId="0" borderId="0" xfId="0" applyFont="1"/>
    <xf numFmtId="0" fontId="56" fillId="0" borderId="0" xfId="0" applyFont="1" applyAlignment="1">
      <alignment wrapText="1"/>
    </xf>
    <xf numFmtId="0" fontId="31" fillId="10" borderId="1" xfId="0" applyNumberFormat="1" applyFont="1" applyFill="1" applyBorder="1" applyAlignment="1" applyProtection="1">
      <alignment horizontal="center"/>
      <protection locked="0"/>
    </xf>
    <xf numFmtId="0" fontId="32" fillId="0" borderId="1" xfId="0" applyFont="1" applyFill="1" applyBorder="1" applyAlignment="1" applyProtection="1">
      <alignment horizontal="center"/>
    </xf>
    <xf numFmtId="0" fontId="1" fillId="0" borderId="1" xfId="0" applyFont="1" applyBorder="1" applyAlignment="1">
      <alignment horizontal="center" wrapText="1"/>
    </xf>
    <xf numFmtId="2" fontId="39" fillId="10" borderId="1" xfId="0" applyNumberFormat="1" applyFont="1" applyFill="1" applyBorder="1" applyAlignment="1" applyProtection="1">
      <alignment horizontal="center"/>
      <protection locked="0"/>
    </xf>
    <xf numFmtId="44" fontId="57" fillId="12" borderId="1" xfId="2" applyFont="1" applyFill="1" applyBorder="1" applyProtection="1">
      <protection locked="0"/>
    </xf>
    <xf numFmtId="165" fontId="57" fillId="12" borderId="1" xfId="1" applyNumberFormat="1" applyFont="1" applyFill="1" applyBorder="1" applyProtection="1">
      <protection locked="0"/>
    </xf>
    <xf numFmtId="43" fontId="57" fillId="12" borderId="1" xfId="1" applyNumberFormat="1" applyFont="1" applyFill="1" applyBorder="1" applyProtection="1">
      <protection locked="0"/>
    </xf>
    <xf numFmtId="44" fontId="57" fillId="3" borderId="1" xfId="2" applyFont="1" applyFill="1" applyBorder="1" applyProtection="1"/>
    <xf numFmtId="44" fontId="7" fillId="0" borderId="0" xfId="2" applyFont="1" applyFill="1" applyBorder="1" applyProtection="1"/>
    <xf numFmtId="169" fontId="7" fillId="0" borderId="0" xfId="1" applyNumberFormat="1" applyFont="1" applyFill="1" applyBorder="1" applyProtection="1"/>
    <xf numFmtId="2" fontId="6" fillId="8" borderId="1" xfId="0" applyNumberFormat="1" applyFont="1" applyFill="1" applyBorder="1" applyAlignment="1" applyProtection="1">
      <alignment vertical="center" wrapText="1"/>
    </xf>
    <xf numFmtId="0" fontId="2" fillId="0" borderId="0" xfId="0" applyFont="1" applyAlignment="1">
      <alignment horizontal="left"/>
    </xf>
    <xf numFmtId="0" fontId="1" fillId="13" borderId="0" xfId="0" applyFont="1" applyFill="1" applyProtection="1"/>
    <xf numFmtId="0" fontId="1" fillId="13" borderId="0" xfId="0" applyFont="1" applyFill="1" applyAlignment="1" applyProtection="1">
      <alignment horizontal="center"/>
    </xf>
    <xf numFmtId="0" fontId="7" fillId="13" borderId="0" xfId="0" applyFont="1" applyFill="1"/>
    <xf numFmtId="0" fontId="0" fillId="13" borderId="0" xfId="0" applyFill="1" applyProtection="1"/>
    <xf numFmtId="166" fontId="8" fillId="0" borderId="10" xfId="0" applyNumberFormat="1" applyFont="1" applyBorder="1"/>
    <xf numFmtId="0" fontId="2" fillId="6" borderId="0" xfId="0" applyFont="1" applyFill="1" applyAlignment="1" applyProtection="1">
      <alignment wrapText="1"/>
    </xf>
    <xf numFmtId="0" fontId="15" fillId="6" borderId="0" xfId="0" applyFont="1" applyFill="1" applyAlignment="1" applyProtection="1">
      <alignment horizontal="center" wrapText="1"/>
    </xf>
    <xf numFmtId="0" fontId="0" fillId="0" borderId="0" xfId="0" applyAlignment="1" applyProtection="1">
      <alignment wrapText="1"/>
    </xf>
    <xf numFmtId="0" fontId="1" fillId="5" borderId="7" xfId="0" applyFont="1" applyFill="1" applyBorder="1" applyAlignment="1" applyProtection="1">
      <alignment wrapText="1"/>
    </xf>
    <xf numFmtId="0" fontId="1" fillId="5" borderId="9" xfId="0" applyFont="1" applyFill="1" applyBorder="1" applyAlignment="1" applyProtection="1">
      <alignment wrapText="1"/>
    </xf>
    <xf numFmtId="0" fontId="0" fillId="0" borderId="0" xfId="0" applyFill="1" applyAlignment="1" applyProtection="1">
      <alignment wrapText="1"/>
    </xf>
    <xf numFmtId="0" fontId="12" fillId="0" borderId="0" xfId="0" applyFont="1" applyAlignment="1" applyProtection="1">
      <alignment wrapText="1"/>
    </xf>
    <xf numFmtId="0" fontId="2" fillId="8" borderId="0" xfId="0" applyFont="1" applyFill="1" applyAlignment="1" applyProtection="1">
      <alignment wrapText="1"/>
    </xf>
    <xf numFmtId="0" fontId="2" fillId="0" borderId="0" xfId="0" applyFont="1" applyAlignment="1" applyProtection="1">
      <alignment wrapText="1"/>
    </xf>
    <xf numFmtId="0" fontId="15" fillId="0" borderId="0" xfId="0" applyFont="1" applyAlignment="1" applyProtection="1">
      <alignment wrapText="1"/>
    </xf>
    <xf numFmtId="0" fontId="2" fillId="0" borderId="0" xfId="0" applyFont="1" applyFill="1" applyAlignment="1">
      <alignment wrapText="1"/>
    </xf>
    <xf numFmtId="0" fontId="2" fillId="0" borderId="0" xfId="0" applyFont="1" applyAlignment="1">
      <alignment wrapText="1"/>
    </xf>
    <xf numFmtId="0" fontId="12" fillId="0" borderId="0" xfId="0" applyFont="1" applyAlignment="1">
      <alignment wrapText="1"/>
    </xf>
    <xf numFmtId="0" fontId="14" fillId="0" borderId="0" xfId="0" applyFont="1" applyAlignment="1" applyProtection="1">
      <alignment wrapText="1"/>
    </xf>
    <xf numFmtId="0" fontId="38" fillId="0" borderId="0" xfId="0" applyFont="1" applyAlignment="1" applyProtection="1">
      <alignment wrapText="1"/>
    </xf>
    <xf numFmtId="0" fontId="20" fillId="6" borderId="0" xfId="0" applyFont="1" applyFill="1" applyAlignment="1" applyProtection="1">
      <alignment wrapText="1"/>
    </xf>
    <xf numFmtId="0" fontId="59" fillId="0" borderId="0" xfId="0" applyFont="1" applyAlignment="1" applyProtection="1">
      <alignment wrapText="1"/>
    </xf>
    <xf numFmtId="0" fontId="2" fillId="0" borderId="0" xfId="0" applyFont="1" applyAlignment="1" applyProtection="1">
      <alignment horizontal="center"/>
    </xf>
    <xf numFmtId="0" fontId="9" fillId="0" borderId="0" xfId="0" applyFont="1" applyAlignment="1">
      <alignment vertical="center" wrapText="1"/>
    </xf>
    <xf numFmtId="0" fontId="7" fillId="11" borderId="0" xfId="0" applyFont="1" applyFill="1" applyAlignment="1" applyProtection="1">
      <alignment wrapText="1"/>
    </xf>
    <xf numFmtId="0" fontId="7" fillId="11" borderId="0" xfId="0" applyFont="1" applyFill="1" applyBorder="1" applyAlignment="1" applyProtection="1">
      <alignment wrapText="1"/>
    </xf>
    <xf numFmtId="0" fontId="7" fillId="13" borderId="0" xfId="0" applyFont="1" applyFill="1" applyAlignment="1">
      <alignment wrapText="1"/>
    </xf>
    <xf numFmtId="1" fontId="56" fillId="0" borderId="0" xfId="0" applyNumberFormat="1" applyFont="1"/>
    <xf numFmtId="20" fontId="56" fillId="0" borderId="0" xfId="0" applyNumberFormat="1" applyFont="1"/>
    <xf numFmtId="9" fontId="56" fillId="0" borderId="0" xfId="0" applyNumberFormat="1" applyFont="1"/>
    <xf numFmtId="2" fontId="56" fillId="0" borderId="0" xfId="0" applyNumberFormat="1" applyFont="1"/>
    <xf numFmtId="0" fontId="7" fillId="0" borderId="0" xfId="2" applyNumberFormat="1" applyFont="1" applyAlignment="1" applyProtection="1">
      <alignment horizontal="center"/>
    </xf>
    <xf numFmtId="0" fontId="7" fillId="0" borderId="0" xfId="0" applyFont="1" applyFill="1" applyProtection="1"/>
    <xf numFmtId="44" fontId="7" fillId="0" borderId="0" xfId="2" applyFont="1" applyAlignment="1" applyProtection="1">
      <alignment horizontal="center"/>
    </xf>
    <xf numFmtId="0" fontId="6" fillId="0" borderId="1" xfId="0" applyFont="1" applyBorder="1" applyProtection="1"/>
    <xf numFmtId="0" fontId="7" fillId="0" borderId="1" xfId="0" applyFont="1" applyBorder="1" applyProtection="1"/>
    <xf numFmtId="0" fontId="59" fillId="0" borderId="1" xfId="0" applyFont="1" applyBorder="1" applyProtection="1"/>
    <xf numFmtId="0" fontId="57" fillId="0" borderId="1" xfId="0" applyFont="1" applyBorder="1" applyProtection="1"/>
    <xf numFmtId="0" fontId="7" fillId="0" borderId="1" xfId="0" applyFont="1" applyBorder="1" applyAlignment="1" applyProtection="1">
      <alignment wrapText="1"/>
    </xf>
    <xf numFmtId="0" fontId="7" fillId="0" borderId="0" xfId="0" applyFont="1" applyBorder="1" applyAlignment="1" applyProtection="1">
      <alignment wrapText="1"/>
    </xf>
    <xf numFmtId="165" fontId="7" fillId="0" borderId="0" xfId="1" applyNumberFormat="1" applyFont="1" applyFill="1" applyBorder="1" applyProtection="1"/>
    <xf numFmtId="0" fontId="6" fillId="0" borderId="0" xfId="0" applyFont="1" applyAlignment="1" applyProtection="1">
      <alignment horizontal="center"/>
    </xf>
    <xf numFmtId="44" fontId="7" fillId="0" borderId="0" xfId="2" applyFont="1" applyProtection="1"/>
    <xf numFmtId="0" fontId="9" fillId="0" borderId="1" xfId="0" applyFont="1" applyBorder="1" applyProtection="1"/>
    <xf numFmtId="0" fontId="7" fillId="0" borderId="3" xfId="0" applyFont="1" applyBorder="1" applyAlignment="1" applyProtection="1">
      <alignment horizontal="center"/>
    </xf>
    <xf numFmtId="37" fontId="7" fillId="0" borderId="3" xfId="2" applyNumberFormat="1" applyFont="1" applyBorder="1" applyAlignment="1" applyProtection="1">
      <alignment horizontal="center"/>
    </xf>
    <xf numFmtId="0" fontId="7" fillId="0" borderId="1" xfId="0" applyFont="1" applyFill="1" applyBorder="1" applyProtection="1"/>
    <xf numFmtId="0" fontId="6" fillId="8" borderId="1" xfId="0" applyFont="1" applyFill="1" applyBorder="1" applyAlignment="1" applyProtection="1">
      <alignment wrapText="1"/>
    </xf>
    <xf numFmtId="0" fontId="7" fillId="0" borderId="1" xfId="0" applyFont="1" applyBorder="1" applyAlignment="1" applyProtection="1"/>
    <xf numFmtId="167" fontId="47" fillId="0" borderId="1" xfId="4" applyNumberFormat="1" applyFont="1" applyBorder="1" applyAlignment="1" applyProtection="1">
      <alignment wrapText="1"/>
    </xf>
    <xf numFmtId="0" fontId="57" fillId="0" borderId="1" xfId="0" applyFont="1" applyBorder="1" applyAlignment="1" applyProtection="1"/>
    <xf numFmtId="167" fontId="58" fillId="0" borderId="1" xfId="4" applyNumberFormat="1" applyFont="1" applyBorder="1" applyProtection="1"/>
    <xf numFmtId="0" fontId="6" fillId="0" borderId="0" xfId="0" applyFont="1" applyProtection="1"/>
    <xf numFmtId="44" fontId="0" fillId="0" borderId="0" xfId="2" applyFont="1" applyProtection="1"/>
    <xf numFmtId="0" fontId="46" fillId="0" borderId="0" xfId="0" applyFont="1" applyBorder="1" applyAlignment="1" applyProtection="1">
      <alignment wrapText="1"/>
    </xf>
    <xf numFmtId="0" fontId="54" fillId="11" borderId="27" xfId="0" applyFont="1" applyFill="1" applyBorder="1" applyAlignment="1" applyProtection="1">
      <alignment horizontal="centerContinuous"/>
    </xf>
    <xf numFmtId="0" fontId="54" fillId="11" borderId="28" xfId="0" applyFont="1" applyFill="1" applyBorder="1" applyAlignment="1" applyProtection="1">
      <alignment horizontal="centerContinuous"/>
    </xf>
    <xf numFmtId="0" fontId="54" fillId="11" borderId="24" xfId="0" applyFont="1" applyFill="1" applyBorder="1" applyProtection="1"/>
    <xf numFmtId="0" fontId="1" fillId="0" borderId="0" xfId="0" applyFont="1" applyFill="1" applyProtection="1"/>
    <xf numFmtId="0" fontId="12" fillId="4" borderId="1" xfId="0" quotePrefix="1" applyFont="1" applyFill="1" applyBorder="1" applyAlignment="1" applyProtection="1">
      <alignment horizontal="center"/>
      <protection locked="0"/>
    </xf>
    <xf numFmtId="14" fontId="0" fillId="4" borderId="1" xfId="0" quotePrefix="1" applyNumberFormat="1" applyFill="1" applyBorder="1" applyProtection="1">
      <protection locked="0"/>
    </xf>
    <xf numFmtId="0" fontId="0" fillId="4" borderId="1" xfId="0" applyFill="1" applyBorder="1" applyAlignment="1" applyProtection="1">
      <alignment horizontal="center"/>
      <protection locked="0"/>
    </xf>
    <xf numFmtId="0" fontId="0" fillId="0" borderId="1" xfId="0" applyFill="1" applyBorder="1" applyProtection="1">
      <protection locked="0"/>
    </xf>
    <xf numFmtId="0" fontId="0" fillId="4" borderId="4" xfId="0" applyFill="1" applyBorder="1" applyAlignment="1" applyProtection="1">
      <alignment horizontal="center"/>
      <protection locked="0"/>
    </xf>
    <xf numFmtId="0" fontId="0" fillId="4" borderId="4" xfId="0" applyFill="1" applyBorder="1" applyProtection="1">
      <protection locked="0"/>
    </xf>
    <xf numFmtId="0" fontId="0" fillId="4" borderId="1" xfId="0" applyFill="1" applyBorder="1" applyProtection="1">
      <protection locked="0"/>
    </xf>
    <xf numFmtId="0" fontId="29" fillId="0" borderId="1" xfId="0" applyFont="1" applyFill="1" applyBorder="1" applyProtection="1">
      <protection locked="0"/>
    </xf>
    <xf numFmtId="0" fontId="0" fillId="0" borderId="0" xfId="0" applyFill="1" applyAlignment="1" applyProtection="1">
      <alignment horizontal="center"/>
      <protection locked="0"/>
    </xf>
    <xf numFmtId="14" fontId="29" fillId="4" borderId="1" xfId="0" quotePrefix="1" applyNumberFormat="1" applyFont="1" applyFill="1" applyBorder="1" applyProtection="1">
      <protection locked="0"/>
    </xf>
    <xf numFmtId="0" fontId="0" fillId="4" borderId="0" xfId="0" applyFill="1" applyAlignment="1" applyProtection="1">
      <alignment horizontal="center"/>
      <protection locked="0"/>
    </xf>
    <xf numFmtId="0" fontId="12" fillId="4" borderId="1" xfId="0" applyFont="1" applyFill="1" applyBorder="1" applyProtection="1">
      <protection locked="0"/>
    </xf>
    <xf numFmtId="0" fontId="0" fillId="4" borderId="1" xfId="0" quotePrefix="1" applyFill="1" applyBorder="1" applyProtection="1">
      <protection locked="0"/>
    </xf>
    <xf numFmtId="16" fontId="0" fillId="4" borderId="1" xfId="0" quotePrefix="1" applyNumberFormat="1" applyFill="1" applyBorder="1" applyAlignment="1" applyProtection="1">
      <alignment horizontal="center"/>
      <protection locked="0"/>
    </xf>
    <xf numFmtId="0" fontId="0" fillId="4" borderId="0" xfId="0" applyFill="1" applyProtection="1">
      <protection locked="0"/>
    </xf>
    <xf numFmtId="0" fontId="0" fillId="4" borderId="6" xfId="0" applyFill="1" applyBorder="1" applyAlignment="1" applyProtection="1">
      <alignment horizontal="center"/>
      <protection locked="0"/>
    </xf>
    <xf numFmtId="0" fontId="0" fillId="4" borderId="6" xfId="0" applyFill="1" applyBorder="1" applyProtection="1">
      <protection locked="0"/>
    </xf>
    <xf numFmtId="0" fontId="0" fillId="4" borderId="0" xfId="0" applyFill="1" applyBorder="1" applyProtection="1">
      <protection locked="0"/>
    </xf>
    <xf numFmtId="0" fontId="12" fillId="0" borderId="0" xfId="0" applyFont="1" applyProtection="1">
      <protection locked="0"/>
    </xf>
    <xf numFmtId="0" fontId="43" fillId="0" borderId="0" xfId="0" applyFont="1" applyFill="1"/>
    <xf numFmtId="0" fontId="1" fillId="0" borderId="0" xfId="0" applyFont="1" applyAlignment="1" applyProtection="1">
      <alignment wrapText="1"/>
    </xf>
    <xf numFmtId="0" fontId="0" fillId="11" borderId="0" xfId="0" applyFill="1" applyAlignment="1" applyProtection="1">
      <alignment wrapText="1"/>
    </xf>
    <xf numFmtId="0" fontId="41" fillId="11" borderId="0" xfId="0" applyFont="1" applyFill="1" applyAlignment="1" applyProtection="1">
      <alignment wrapText="1"/>
    </xf>
    <xf numFmtId="0" fontId="5" fillId="11" borderId="0" xfId="0" applyFont="1" applyFill="1" applyAlignment="1" applyProtection="1">
      <alignment wrapText="1"/>
    </xf>
    <xf numFmtId="0" fontId="2" fillId="0" borderId="0" xfId="0" applyFont="1" applyProtection="1">
      <protection locked="0"/>
    </xf>
    <xf numFmtId="0" fontId="1" fillId="14" borderId="0" xfId="0" applyFont="1" applyFill="1" applyProtection="1"/>
    <xf numFmtId="0" fontId="1" fillId="14" borderId="0" xfId="0" applyFont="1" applyFill="1" applyAlignment="1" applyProtection="1">
      <alignment horizontal="center"/>
    </xf>
    <xf numFmtId="0" fontId="0" fillId="14" borderId="0" xfId="0" applyFill="1" applyProtection="1"/>
    <xf numFmtId="0" fontId="7" fillId="14" borderId="0" xfId="0" applyFont="1" applyFill="1"/>
    <xf numFmtId="0" fontId="1" fillId="15" borderId="0" xfId="0" applyFont="1" applyFill="1" applyProtection="1"/>
    <xf numFmtId="0" fontId="1" fillId="15" borderId="0" xfId="0" applyFont="1" applyFill="1" applyAlignment="1" applyProtection="1">
      <alignment horizontal="center"/>
    </xf>
    <xf numFmtId="0" fontId="0" fillId="15" borderId="0" xfId="0" applyFill="1" applyProtection="1"/>
    <xf numFmtId="0" fontId="6" fillId="15" borderId="0" xfId="0" applyFont="1" applyFill="1"/>
    <xf numFmtId="0" fontId="7" fillId="15" borderId="0" xfId="0" applyFont="1" applyFill="1"/>
    <xf numFmtId="2" fontId="6" fillId="15" borderId="0" xfId="0" applyNumberFormat="1" applyFont="1" applyFill="1" applyBorder="1" applyAlignment="1" applyProtection="1">
      <alignment horizontal="center"/>
      <protection locked="0"/>
    </xf>
    <xf numFmtId="0" fontId="31" fillId="15" borderId="0" xfId="0" applyNumberFormat="1" applyFont="1" applyFill="1" applyBorder="1" applyAlignment="1" applyProtection="1">
      <alignment horizontal="center"/>
      <protection locked="0"/>
    </xf>
    <xf numFmtId="0" fontId="1" fillId="15" borderId="0" xfId="0" applyNumberFormat="1" applyFont="1" applyFill="1" applyAlignment="1" applyProtection="1">
      <alignment horizontal="center"/>
    </xf>
    <xf numFmtId="165" fontId="31" fillId="10" borderId="1" xfId="1" applyNumberFormat="1" applyFont="1" applyFill="1" applyBorder="1" applyAlignment="1" applyProtection="1">
      <alignment horizontal="center"/>
      <protection locked="0"/>
    </xf>
    <xf numFmtId="165" fontId="1" fillId="15" borderId="0" xfId="1" applyNumberFormat="1" applyFont="1" applyFill="1" applyAlignment="1" applyProtection="1">
      <alignment horizontal="center"/>
    </xf>
    <xf numFmtId="0" fontId="15" fillId="7" borderId="0" xfId="0" applyFont="1" applyFill="1" applyAlignment="1" applyProtection="1">
      <alignment wrapText="1"/>
    </xf>
    <xf numFmtId="0" fontId="25" fillId="0" borderId="0" xfId="0" applyFont="1" applyAlignment="1" applyProtection="1">
      <alignment horizontal="center" wrapText="1"/>
    </xf>
    <xf numFmtId="0" fontId="55" fillId="0" borderId="30"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0" fontId="55" fillId="0" borderId="31" xfId="0" applyFont="1" applyBorder="1" applyAlignment="1">
      <alignment horizontal="center" vertical="center" wrapText="1"/>
    </xf>
    <xf numFmtId="0" fontId="55" fillId="0" borderId="1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44" fillId="0" borderId="0" xfId="0" applyFont="1" applyAlignment="1">
      <alignment horizontal="left" wrapText="1"/>
    </xf>
    <xf numFmtId="0" fontId="9" fillId="0" borderId="0" xfId="0" applyFont="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 fontId="7" fillId="0" borderId="3" xfId="0" applyNumberFormat="1" applyFont="1" applyFill="1" applyBorder="1" applyAlignment="1" applyProtection="1">
      <alignment horizontal="center" vertical="center" wrapText="1"/>
      <protection locked="0"/>
    </xf>
    <xf numFmtId="1" fontId="7" fillId="0" borderId="13" xfId="0" applyNumberFormat="1" applyFont="1" applyFill="1" applyBorder="1" applyAlignment="1" applyProtection="1">
      <alignment horizontal="center" vertical="center" wrapText="1"/>
      <protection locked="0"/>
    </xf>
    <xf numFmtId="0" fontId="9" fillId="0" borderId="0" xfId="0" applyFont="1" applyAlignment="1">
      <alignment horizontal="center" wrapText="1"/>
    </xf>
    <xf numFmtId="0" fontId="52" fillId="10" borderId="35" xfId="0" applyFont="1" applyFill="1" applyBorder="1" applyAlignment="1" applyProtection="1">
      <alignment horizontal="center" vertical="center" wrapText="1"/>
    </xf>
    <xf numFmtId="0" fontId="52" fillId="10" borderId="14" xfId="0" applyFont="1" applyFill="1" applyBorder="1" applyAlignment="1" applyProtection="1">
      <alignment horizontal="center" vertical="center" wrapText="1"/>
    </xf>
    <xf numFmtId="0" fontId="52" fillId="10" borderId="36" xfId="0" applyFont="1" applyFill="1" applyBorder="1" applyAlignment="1" applyProtection="1">
      <alignment horizontal="center" vertical="center" wrapText="1"/>
    </xf>
    <xf numFmtId="0" fontId="9" fillId="0" borderId="0" xfId="0" applyFont="1" applyAlignment="1" applyProtection="1">
      <alignment horizontal="center"/>
    </xf>
    <xf numFmtId="0" fontId="54" fillId="11" borderId="33" xfId="0" applyFont="1" applyFill="1" applyBorder="1" applyAlignment="1" applyProtection="1">
      <alignment horizontal="left"/>
    </xf>
    <xf numFmtId="0" fontId="54" fillId="11" borderId="34" xfId="0" applyFont="1" applyFill="1" applyBorder="1" applyAlignment="1" applyProtection="1">
      <alignment horizontal="left"/>
    </xf>
    <xf numFmtId="0" fontId="54" fillId="11" borderId="32" xfId="0" applyFont="1" applyFill="1" applyBorder="1" applyAlignment="1" applyProtection="1">
      <alignment horizontal="left"/>
    </xf>
    <xf numFmtId="0" fontId="54" fillId="11" borderId="21" xfId="0" applyFont="1" applyFill="1" applyBorder="1" applyAlignment="1" applyProtection="1">
      <alignment horizontal="left"/>
    </xf>
    <xf numFmtId="0" fontId="9" fillId="0" borderId="29" xfId="0" applyFont="1" applyBorder="1" applyAlignment="1">
      <alignment horizontal="center"/>
    </xf>
    <xf numFmtId="0" fontId="9" fillId="0" borderId="1" xfId="0" applyFont="1" applyBorder="1" applyAlignment="1">
      <alignment horizontal="center"/>
    </xf>
  </cellXfs>
  <cellStyles count="5">
    <cellStyle name="Comma" xfId="1" builtinId="3"/>
    <cellStyle name="Currency" xfId="2" builtinId="4"/>
    <cellStyle name="Normal" xfId="0" builtinId="0"/>
    <cellStyle name="Normal 3" xfId="3"/>
    <cellStyle name="Percent" xfId="4" builtinId="5"/>
  </cellStyles>
  <dxfs count="2">
    <dxf>
      <font>
        <color rgb="FF9C0006"/>
      </font>
      <fill>
        <patternFill>
          <bgColor rgb="FFFFC7CE"/>
        </patternFill>
      </fill>
    </dxf>
    <dxf>
      <font>
        <b/>
        <i val="0"/>
      </font>
      <fill>
        <gradientFill degree="90">
          <stop position="0">
            <color rgb="FFFFC000"/>
          </stop>
          <stop position="0.5">
            <color rgb="FFFF0000"/>
          </stop>
          <stop position="1">
            <color rgb="FFFFC000"/>
          </stop>
        </gradient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3133725</xdr:colOff>
      <xdr:row>16</xdr:row>
      <xdr:rowOff>85725</xdr:rowOff>
    </xdr:from>
    <xdr:to>
      <xdr:col>0</xdr:col>
      <xdr:colOff>6619875</xdr:colOff>
      <xdr:row>28</xdr:row>
      <xdr:rowOff>66675</xdr:rowOff>
    </xdr:to>
    <xdr:sp macro="" textlink="" fLocksText="0">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3133725" y="2771775"/>
          <a:ext cx="3486150" cy="1924050"/>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NOTE:</a:t>
          </a:r>
          <a:r>
            <a:rPr lang="en-US" sz="140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ENTER THE NAME OF THE  PERSON RESPONSIBLE FOR ENSURING THAT THESE INSTRUCTIONS ARE FOLLOWED AND RESPONSIBLE FOR COMMUNICATING THESE INSTRUCTIONS TO ANY INDIVIDUALS ASSOCIATED WITH PROVIDING FINANCIAL, OPERATIONAL OR INVENTORY DATA PROVIDED IN THIS REPORT: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Electronic Signature</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Title</a:t>
          </a: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Phone #:</a:t>
          </a:r>
          <a:endParaRPr lang="en-US"/>
        </a:p>
      </xdr:txBody>
    </xdr:sp>
    <xdr:clientData fLocksWithSheet="0"/>
  </xdr:twoCellAnchor>
  <xdr:twoCellAnchor>
    <xdr:from>
      <xdr:col>0</xdr:col>
      <xdr:colOff>129540</xdr:colOff>
      <xdr:row>28</xdr:row>
      <xdr:rowOff>133349</xdr:rowOff>
    </xdr:from>
    <xdr:to>
      <xdr:col>0</xdr:col>
      <xdr:colOff>6610352</xdr:colOff>
      <xdr:row>31</xdr:row>
      <xdr:rowOff>144780</xdr:rowOff>
    </xdr:to>
    <xdr:sp macro="" textlink="">
      <xdr:nvSpPr>
        <xdr:cNvPr id="1036" name="Text Box 2">
          <a:extLst>
            <a:ext uri="{FF2B5EF4-FFF2-40B4-BE49-F238E27FC236}">
              <a16:creationId xmlns:a16="http://schemas.microsoft.com/office/drawing/2014/main" id="{00000000-0008-0000-0000-00000C040000}"/>
            </a:ext>
          </a:extLst>
        </xdr:cNvPr>
        <xdr:cNvSpPr txBox="1">
          <a:spLocks noChangeArrowheads="1"/>
        </xdr:cNvSpPr>
      </xdr:nvSpPr>
      <xdr:spPr bwMode="auto">
        <a:xfrm>
          <a:off x="129540" y="4720589"/>
          <a:ext cx="6480812" cy="491491"/>
        </a:xfrm>
        <a:prstGeom prst="rect">
          <a:avLst/>
        </a:prstGeom>
        <a:solidFill>
          <a:srgbClr val="00FF00"/>
        </a:solidFill>
        <a:ln w="19050">
          <a:solidFill>
            <a:srgbClr val="000000"/>
          </a:solidFill>
          <a:miter lim="800000"/>
          <a:headEnd/>
          <a:tailEnd/>
        </a:ln>
      </xdr:spPr>
      <xdr:txBody>
        <a:bodyPr vertOverflow="clip" wrap="square" lIns="27432" tIns="22860" rIns="0" bIns="0" anchor="ctr" upright="1"/>
        <a:lstStyle/>
        <a:p>
          <a:pPr algn="ctr" rtl="0">
            <a:defRPr sz="1000"/>
          </a:pPr>
          <a:r>
            <a:rPr lang="en-US" sz="1600" b="1" i="0" u="none" strike="noStrike" baseline="0">
              <a:solidFill>
                <a:srgbClr val="000000"/>
              </a:solidFill>
              <a:latin typeface="Arial"/>
              <a:cs typeface="Arial"/>
            </a:rPr>
            <a:t>Please mail and email a copy of the report to Steve Beachum</a:t>
          </a:r>
        </a:p>
        <a:p>
          <a:pPr algn="ctr" rtl="0">
            <a:defRPr sz="1000"/>
          </a:pPr>
          <a:r>
            <a:rPr lang="en-US" sz="1600" b="1" i="0" u="none" strike="noStrike" baseline="0">
              <a:solidFill>
                <a:srgbClr val="000000"/>
              </a:solidFill>
              <a:latin typeface="Arial"/>
              <a:cs typeface="Arial"/>
            </a:rPr>
            <a:t>Email copy should be in EXCEL format (not PDF)</a:t>
          </a:r>
        </a:p>
      </xdr:txBody>
    </xdr:sp>
    <xdr:clientData/>
  </xdr:twoCellAnchor>
  <xdr:twoCellAnchor>
    <xdr:from>
      <xdr:col>0</xdr:col>
      <xdr:colOff>3886200</xdr:colOff>
      <xdr:row>70</xdr:row>
      <xdr:rowOff>45720</xdr:rowOff>
    </xdr:from>
    <xdr:to>
      <xdr:col>0</xdr:col>
      <xdr:colOff>6385560</xdr:colOff>
      <xdr:row>73</xdr:row>
      <xdr:rowOff>7620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86200" y="11391900"/>
          <a:ext cx="2499360" cy="4419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a:t>
          </a:r>
          <a:r>
            <a:rPr lang="en-US" sz="900" b="1" baseline="0"/>
            <a:t> include all purshased as well as installed cameras.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7</xdr:row>
      <xdr:rowOff>133350</xdr:rowOff>
    </xdr:from>
    <xdr:to>
      <xdr:col>10</xdr:col>
      <xdr:colOff>57150</xdr:colOff>
      <xdr:row>11</xdr:row>
      <xdr:rowOff>28575</xdr:rowOff>
    </xdr:to>
    <xdr:sp macro="" textlink="">
      <xdr:nvSpPr>
        <xdr:cNvPr id="6151" name="Text Box 7">
          <a:extLst>
            <a:ext uri="{FF2B5EF4-FFF2-40B4-BE49-F238E27FC236}">
              <a16:creationId xmlns:a16="http://schemas.microsoft.com/office/drawing/2014/main" id="{00000000-0008-0000-0200-000007180000}"/>
            </a:ext>
          </a:extLst>
        </xdr:cNvPr>
        <xdr:cNvSpPr txBox="1">
          <a:spLocks noChangeArrowheads="1"/>
        </xdr:cNvSpPr>
      </xdr:nvSpPr>
      <xdr:spPr bwMode="auto">
        <a:xfrm>
          <a:off x="7019925" y="1285875"/>
          <a:ext cx="3048000" cy="542925"/>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NOTE: PLEASE COMPLETE THE SHADED CELLS ONLY.  THE CLEAR CELLS ARE CALCULATED CELLS/FIELDS. </a:t>
          </a:r>
        </a:p>
      </xdr:txBody>
    </xdr:sp>
    <xdr:clientData/>
  </xdr:twoCellAnchor>
  <xdr:twoCellAnchor>
    <xdr:from>
      <xdr:col>5</xdr:col>
      <xdr:colOff>47625</xdr:colOff>
      <xdr:row>2</xdr:row>
      <xdr:rowOff>28575</xdr:rowOff>
    </xdr:from>
    <xdr:to>
      <xdr:col>10</xdr:col>
      <xdr:colOff>38100</xdr:colOff>
      <xdr:row>5</xdr:row>
      <xdr:rowOff>47625</xdr:rowOff>
    </xdr:to>
    <xdr:sp macro="" textlink="">
      <xdr:nvSpPr>
        <xdr:cNvPr id="6153" name="Text Box 9">
          <a:extLst>
            <a:ext uri="{FF2B5EF4-FFF2-40B4-BE49-F238E27FC236}">
              <a16:creationId xmlns:a16="http://schemas.microsoft.com/office/drawing/2014/main" id="{00000000-0008-0000-0200-000009180000}"/>
            </a:ext>
          </a:extLst>
        </xdr:cNvPr>
        <xdr:cNvSpPr txBox="1">
          <a:spLocks noChangeArrowheads="1"/>
        </xdr:cNvSpPr>
      </xdr:nvSpPr>
      <xdr:spPr bwMode="auto">
        <a:xfrm>
          <a:off x="6677025" y="390525"/>
          <a:ext cx="3038475" cy="514350"/>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u="sng" strike="noStrike">
              <a:solidFill>
                <a:srgbClr val="000000"/>
              </a:solidFill>
              <a:latin typeface="Arial"/>
              <a:cs typeface="Arial"/>
            </a:rPr>
            <a:t>WORKSHEETS ARE PROTECTED</a:t>
          </a:r>
          <a:r>
            <a:rPr lang="en-US" sz="1000" b="1" i="0" strike="noStrike">
              <a:solidFill>
                <a:srgbClr val="000000"/>
              </a:solidFill>
              <a:latin typeface="Arial"/>
              <a:cs typeface="Arial"/>
            </a:rPr>
            <a:t>.</a:t>
          </a:r>
        </a:p>
        <a:p>
          <a:pPr algn="l" rtl="1">
            <a:defRPr sz="1000"/>
          </a:pPr>
          <a:r>
            <a:rPr lang="en-US" sz="1000" b="1" i="0" strike="noStrike">
              <a:solidFill>
                <a:srgbClr val="000000"/>
              </a:solidFill>
              <a:latin typeface="Arial"/>
              <a:cs typeface="Arial"/>
            </a:rPr>
            <a:t>PLEASE DO NOT UNPROTECT WORKSHEETS  UNLESS ADVISED BY DPI.</a:t>
          </a:r>
        </a:p>
      </xdr:txBody>
    </xdr:sp>
    <xdr:clientData/>
  </xdr:twoCellAnchor>
  <xdr:twoCellAnchor>
    <xdr:from>
      <xdr:col>1</xdr:col>
      <xdr:colOff>57150</xdr:colOff>
      <xdr:row>12</xdr:row>
      <xdr:rowOff>114300</xdr:rowOff>
    </xdr:from>
    <xdr:to>
      <xdr:col>1</xdr:col>
      <xdr:colOff>1162050</xdr:colOff>
      <xdr:row>12</xdr:row>
      <xdr:rowOff>114300</xdr:rowOff>
    </xdr:to>
    <xdr:sp macro="" textlink="">
      <xdr:nvSpPr>
        <xdr:cNvPr id="2520" name="Line 88">
          <a:extLst>
            <a:ext uri="{FF2B5EF4-FFF2-40B4-BE49-F238E27FC236}">
              <a16:creationId xmlns:a16="http://schemas.microsoft.com/office/drawing/2014/main" id="{00000000-0008-0000-0200-0000D8090000}"/>
            </a:ext>
          </a:extLst>
        </xdr:cNvPr>
        <xdr:cNvSpPr>
          <a:spLocks noChangeShapeType="1"/>
        </xdr:cNvSpPr>
      </xdr:nvSpPr>
      <xdr:spPr bwMode="auto">
        <a:xfrm>
          <a:off x="3362325" y="2085975"/>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23</xdr:row>
      <xdr:rowOff>95250</xdr:rowOff>
    </xdr:from>
    <xdr:to>
      <xdr:col>5</xdr:col>
      <xdr:colOff>390525</xdr:colOff>
      <xdr:row>30</xdr:row>
      <xdr:rowOff>152400</xdr:rowOff>
    </xdr:to>
    <xdr:sp macro="" textlink="">
      <xdr:nvSpPr>
        <xdr:cNvPr id="4" name="Right Brace 3">
          <a:extLst>
            <a:ext uri="{FF2B5EF4-FFF2-40B4-BE49-F238E27FC236}">
              <a16:creationId xmlns:a16="http://schemas.microsoft.com/office/drawing/2014/main" id="{00000000-0008-0000-0200-000004000000}"/>
            </a:ext>
          </a:extLst>
        </xdr:cNvPr>
        <xdr:cNvSpPr/>
      </xdr:nvSpPr>
      <xdr:spPr bwMode="auto">
        <a:xfrm>
          <a:off x="7000875" y="3914775"/>
          <a:ext cx="352425" cy="1228725"/>
        </a:xfrm>
        <a:prstGeom prst="rightBrace">
          <a:avLst>
            <a:gd name="adj1" fmla="val 18859"/>
            <a:gd name="adj2"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495300</xdr:colOff>
      <xdr:row>25</xdr:row>
      <xdr:rowOff>38100</xdr:rowOff>
    </xdr:from>
    <xdr:to>
      <xdr:col>10</xdr:col>
      <xdr:colOff>495300</xdr:colOff>
      <xdr:row>28</xdr:row>
      <xdr:rowOff>123824</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7458075" y="4200525"/>
          <a:ext cx="3048000" cy="571499"/>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strike="noStrike" cap="all">
              <a:solidFill>
                <a:srgbClr val="000000"/>
              </a:solidFill>
              <a:latin typeface="Arial" panose="020B0604020202020204" pitchFamily="34" charset="0"/>
              <a:cs typeface="Arial" panose="020B0604020202020204" pitchFamily="34" charset="0"/>
            </a:rPr>
            <a:t>Include carmeras that have been purchased,</a:t>
          </a:r>
          <a:r>
            <a:rPr lang="en-US" sz="1000" b="1" i="0" strike="noStrike" cap="all" baseline="0">
              <a:solidFill>
                <a:srgbClr val="000000"/>
              </a:solidFill>
              <a:latin typeface="Arial" panose="020B0604020202020204" pitchFamily="34" charset="0"/>
              <a:cs typeface="Arial" panose="020B0604020202020204" pitchFamily="34" charset="0"/>
            </a:rPr>
            <a:t> but have not been installed in your totals</a:t>
          </a:r>
          <a:endParaRPr lang="en-US" sz="1000" b="1" i="0" strike="noStrike" cap="all">
            <a:solidFill>
              <a:srgbClr val="000000"/>
            </a:solidFill>
            <a:latin typeface="Arial" panose="020B0604020202020204" pitchFamily="34" charset="0"/>
            <a:cs typeface="Arial" panose="020B0604020202020204" pitchFamily="34" charset="0"/>
          </a:endParaRPr>
        </a:p>
      </xdr:txBody>
    </xdr:sp>
    <xdr:clientData/>
  </xdr:twoCellAnchor>
  <xdr:twoCellAnchor>
    <xdr:from>
      <xdr:col>5</xdr:col>
      <xdr:colOff>9526</xdr:colOff>
      <xdr:row>20</xdr:row>
      <xdr:rowOff>38100</xdr:rowOff>
    </xdr:from>
    <xdr:to>
      <xdr:col>5</xdr:col>
      <xdr:colOff>142876</xdr:colOff>
      <xdr:row>21</xdr:row>
      <xdr:rowOff>161924</xdr:rowOff>
    </xdr:to>
    <xdr:sp macro="" textlink="">
      <xdr:nvSpPr>
        <xdr:cNvPr id="11" name="Right Brace 10">
          <a:extLst>
            <a:ext uri="{FF2B5EF4-FFF2-40B4-BE49-F238E27FC236}">
              <a16:creationId xmlns:a16="http://schemas.microsoft.com/office/drawing/2014/main" id="{00000000-0008-0000-0200-00000B000000}"/>
            </a:ext>
          </a:extLst>
        </xdr:cNvPr>
        <xdr:cNvSpPr/>
      </xdr:nvSpPr>
      <xdr:spPr bwMode="auto">
        <a:xfrm>
          <a:off x="6972301" y="3371850"/>
          <a:ext cx="133350" cy="285749"/>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323850</xdr:colOff>
      <xdr:row>20</xdr:row>
      <xdr:rowOff>1</xdr:rowOff>
    </xdr:from>
    <xdr:to>
      <xdr:col>10</xdr:col>
      <xdr:colOff>323850</xdr:colOff>
      <xdr:row>22</xdr:row>
      <xdr:rowOff>66675</xdr:rowOff>
    </xdr:to>
    <xdr:sp macro="" textlink="">
      <xdr:nvSpPr>
        <xdr:cNvPr id="13" name="Text Box 7">
          <a:extLst>
            <a:ext uri="{FF2B5EF4-FFF2-40B4-BE49-F238E27FC236}">
              <a16:creationId xmlns:a16="http://schemas.microsoft.com/office/drawing/2014/main" id="{00000000-0008-0000-0200-00000D000000}"/>
            </a:ext>
          </a:extLst>
        </xdr:cNvPr>
        <xdr:cNvSpPr txBox="1">
          <a:spLocks noChangeArrowheads="1"/>
        </xdr:cNvSpPr>
      </xdr:nvSpPr>
      <xdr:spPr bwMode="auto">
        <a:xfrm>
          <a:off x="7286625" y="3333751"/>
          <a:ext cx="3048000" cy="390524"/>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800" b="1" i="0" strike="noStrike" cap="all">
              <a:solidFill>
                <a:srgbClr val="000000"/>
              </a:solidFill>
              <a:latin typeface="Arial" panose="020B0604020202020204" pitchFamily="34" charset="0"/>
              <a:cs typeface="Arial" panose="020B0604020202020204" pitchFamily="34" charset="0"/>
            </a:rPr>
            <a:t>Include radios and cellular phones that have been purchased,</a:t>
          </a:r>
          <a:r>
            <a:rPr lang="en-US" sz="800" b="1" i="0" strike="noStrike" cap="all" baseline="0">
              <a:solidFill>
                <a:srgbClr val="000000"/>
              </a:solidFill>
              <a:latin typeface="Arial" panose="020B0604020202020204" pitchFamily="34" charset="0"/>
              <a:cs typeface="Arial" panose="020B0604020202020204" pitchFamily="34" charset="0"/>
            </a:rPr>
            <a:t> but have not been installed in your totals</a:t>
          </a:r>
          <a:endParaRPr lang="en-US" sz="800" b="1" i="0" strike="noStrike" cap="all">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3</xdr:row>
      <xdr:rowOff>9525</xdr:rowOff>
    </xdr:from>
    <xdr:to>
      <xdr:col>5</xdr:col>
      <xdr:colOff>1009650</xdr:colOff>
      <xdr:row>9</xdr:row>
      <xdr:rowOff>19050</xdr:rowOff>
    </xdr:to>
    <xdr:sp macro="" textlink="">
      <xdr:nvSpPr>
        <xdr:cNvPr id="3173" name="Text 1">
          <a:extLst>
            <a:ext uri="{FF2B5EF4-FFF2-40B4-BE49-F238E27FC236}">
              <a16:creationId xmlns:a16="http://schemas.microsoft.com/office/drawing/2014/main" id="{00000000-0008-0000-0300-0000650C0000}"/>
            </a:ext>
          </a:extLst>
        </xdr:cNvPr>
        <xdr:cNvSpPr txBox="1">
          <a:spLocks noChangeArrowheads="1"/>
        </xdr:cNvSpPr>
      </xdr:nvSpPr>
      <xdr:spPr bwMode="auto">
        <a:xfrm>
          <a:off x="4333875" y="609600"/>
          <a:ext cx="3571875" cy="1228725"/>
        </a:xfrm>
        <a:prstGeom prst="rect">
          <a:avLst/>
        </a:prstGeom>
        <a:solidFill>
          <a:srgbClr xmlns:mc="http://schemas.openxmlformats.org/markup-compatibility/2006" xmlns:a14="http://schemas.microsoft.com/office/drawing/2010/main" val="CCFFCC" mc:Ignorable="a14" a14:legacySpreadsheetColorIndex="42"/>
        </a:solidFill>
        <a:ln w="24765">
          <a:solidFill>
            <a:srgbClr val="000000"/>
          </a:solidFill>
          <a:miter lim="800000"/>
          <a:headEnd/>
          <a:tailEnd/>
        </a:ln>
      </xdr:spPr>
      <xdr:txBody>
        <a:bodyPr vertOverflow="clip" wrap="square" lIns="27432" tIns="22860" rIns="0" bIns="0" anchor="t"/>
        <a:lstStyle/>
        <a:p>
          <a:pPr algn="l" rtl="0">
            <a:defRPr sz="1000"/>
          </a:pPr>
          <a:r>
            <a:rPr lang="en-US" sz="1000" b="1" i="0" u="sng" strike="noStrike" baseline="0">
              <a:solidFill>
                <a:srgbClr val="000000"/>
              </a:solidFill>
              <a:latin typeface="Arial Narrow"/>
            </a:rPr>
            <a:t>Finance Officer Certification</a:t>
          </a:r>
        </a:p>
        <a:p>
          <a:pPr algn="l" rtl="0">
            <a:defRPr sz="1000"/>
          </a:pPr>
          <a:r>
            <a:rPr lang="en-US" sz="1000" b="1" i="0" u="none" strike="noStrike" baseline="0">
              <a:solidFill>
                <a:srgbClr val="000000"/>
              </a:solidFill>
              <a:latin typeface="Arial Narrow"/>
            </a:rPr>
            <a:t>The only expenditures to be reported on lines 1-5 are limited to payment for drivers transporting students to- and from - school for maximum 180 days per year. It does not include payments for field-trips, remediation programs, pre-K programs, etc.</a:t>
          </a:r>
          <a:r>
            <a:rPr lang="en-US" sz="1000" b="0" i="0" u="none" strike="noStrike" baseline="0">
              <a:solidFill>
                <a:srgbClr val="000000"/>
              </a:solidFill>
              <a:latin typeface="Arial Narrow"/>
            </a:rPr>
            <a:t>     </a:t>
          </a:r>
        </a:p>
        <a:p>
          <a:pPr algn="l" rtl="0">
            <a:defRPr sz="1000"/>
          </a:pPr>
          <a:r>
            <a:rPr lang="en-US" sz="1000" b="0" i="0" u="none" strike="noStrike" baseline="0">
              <a:solidFill>
                <a:srgbClr val="000000"/>
              </a:solidFill>
              <a:latin typeface="Arial Narrow"/>
            </a:rPr>
            <a:t>            </a:t>
          </a:r>
        </a:p>
        <a:p>
          <a:pPr algn="l" rtl="0">
            <a:defRPr sz="1000"/>
          </a:pPr>
          <a:r>
            <a:rPr lang="en-US" sz="1000" b="0" i="0" u="none" strike="noStrike" baseline="0">
              <a:solidFill>
                <a:srgbClr val="000000"/>
              </a:solidFill>
              <a:latin typeface="Arial Narrow"/>
            </a:rPr>
            <a:t>                                                                  INITIAL  ________</a:t>
          </a:r>
          <a:endParaRPr lang="en-US"/>
        </a:p>
      </xdr:txBody>
    </xdr:sp>
    <xdr:clientData/>
  </xdr:twoCellAnchor>
  <xdr:twoCellAnchor>
    <xdr:from>
      <xdr:col>0</xdr:col>
      <xdr:colOff>38100</xdr:colOff>
      <xdr:row>35</xdr:row>
      <xdr:rowOff>76200</xdr:rowOff>
    </xdr:from>
    <xdr:to>
      <xdr:col>5</xdr:col>
      <xdr:colOff>1019175</xdr:colOff>
      <xdr:row>36</xdr:row>
      <xdr:rowOff>285750</xdr:rowOff>
    </xdr:to>
    <xdr:sp macro="" textlink="">
      <xdr:nvSpPr>
        <xdr:cNvPr id="3174" name="Text 2">
          <a:extLst>
            <a:ext uri="{FF2B5EF4-FFF2-40B4-BE49-F238E27FC236}">
              <a16:creationId xmlns:a16="http://schemas.microsoft.com/office/drawing/2014/main" id="{00000000-0008-0000-0300-0000660C0000}"/>
            </a:ext>
          </a:extLst>
        </xdr:cNvPr>
        <xdr:cNvSpPr txBox="1">
          <a:spLocks noChangeArrowheads="1"/>
        </xdr:cNvSpPr>
      </xdr:nvSpPr>
      <xdr:spPr bwMode="auto">
        <a:xfrm>
          <a:off x="38100" y="6953250"/>
          <a:ext cx="7877175" cy="523875"/>
        </a:xfrm>
        <a:prstGeom prst="rect">
          <a:avLst/>
        </a:prstGeom>
        <a:solidFill>
          <a:srgbClr xmlns:mc="http://schemas.openxmlformats.org/markup-compatibility/2006" xmlns:a14="http://schemas.microsoft.com/office/drawing/2010/main" val="CCFFCC" mc:Ignorable="a14" a14:legacySpreadsheetColorIndex="42"/>
        </a:solidFill>
        <a:ln w="24765">
          <a:solidFill>
            <a:srgbClr val="000000"/>
          </a:solidFill>
          <a:miter lim="800000"/>
          <a:headEnd/>
          <a:tailEnd/>
        </a:ln>
      </xdr:spPr>
      <xdr:txBody>
        <a:bodyPr vertOverflow="clip" wrap="square" lIns="27432" tIns="22860" rIns="0" bIns="0" anchor="t"/>
        <a:lstStyle/>
        <a:p>
          <a:pPr algn="l" rtl="0">
            <a:defRPr sz="1000"/>
          </a:pPr>
          <a:r>
            <a:rPr lang="en-US" sz="1000" b="1" i="0" u="none" strike="noStrike" baseline="0">
              <a:solidFill>
                <a:srgbClr val="000000"/>
              </a:solidFill>
              <a:latin typeface="Arial Narrow"/>
            </a:rPr>
            <a:t>Finance Officer Certification. All salaries listed in section 5B are directly related to the operation of "yellow" school buses for transporting students to and from school. Work performed by these individuals on non-state vehicles is refunded to PRC 056 or not reported in Section 5.                INITIAL: _________ </a:t>
          </a:r>
          <a:endParaRPr lang="en-US"/>
        </a:p>
      </xdr:txBody>
    </xdr:sp>
    <xdr:clientData/>
  </xdr:twoCellAnchor>
  <xdr:twoCellAnchor>
    <xdr:from>
      <xdr:col>0</xdr:col>
      <xdr:colOff>47625</xdr:colOff>
      <xdr:row>51</xdr:row>
      <xdr:rowOff>0</xdr:rowOff>
    </xdr:from>
    <xdr:to>
      <xdr:col>4</xdr:col>
      <xdr:colOff>533400</xdr:colOff>
      <xdr:row>54</xdr:row>
      <xdr:rowOff>57150</xdr:rowOff>
    </xdr:to>
    <xdr:sp macro="" textlink="">
      <xdr:nvSpPr>
        <xdr:cNvPr id="3175" name="Text 3">
          <a:extLst>
            <a:ext uri="{FF2B5EF4-FFF2-40B4-BE49-F238E27FC236}">
              <a16:creationId xmlns:a16="http://schemas.microsoft.com/office/drawing/2014/main" id="{00000000-0008-0000-0300-0000670C0000}"/>
            </a:ext>
          </a:extLst>
        </xdr:cNvPr>
        <xdr:cNvSpPr txBox="1">
          <a:spLocks noChangeArrowheads="1"/>
        </xdr:cNvSpPr>
      </xdr:nvSpPr>
      <xdr:spPr bwMode="auto">
        <a:xfrm>
          <a:off x="47625" y="10277475"/>
          <a:ext cx="6496050" cy="581025"/>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ctr" rtl="0">
            <a:defRPr sz="1000"/>
          </a:pPr>
          <a:r>
            <a:rPr lang="en-US" sz="1000" b="1" i="0" u="none" strike="noStrike" baseline="0">
              <a:solidFill>
                <a:srgbClr val="000000"/>
              </a:solidFill>
              <a:latin typeface="Arial"/>
              <a:cs typeface="Arial"/>
            </a:rPr>
            <a:t>NA</a:t>
          </a:r>
          <a:endParaRPr lang="en-US"/>
        </a:p>
      </xdr:txBody>
    </xdr:sp>
    <xdr:clientData/>
  </xdr:twoCellAnchor>
  <xdr:twoCellAnchor>
    <xdr:from>
      <xdr:col>0</xdr:col>
      <xdr:colOff>63500</xdr:colOff>
      <xdr:row>54</xdr:row>
      <xdr:rowOff>98425</xdr:rowOff>
    </xdr:from>
    <xdr:to>
      <xdr:col>4</xdr:col>
      <xdr:colOff>587375</xdr:colOff>
      <xdr:row>57</xdr:row>
      <xdr:rowOff>142875</xdr:rowOff>
    </xdr:to>
    <xdr:sp macro="" textlink="">
      <xdr:nvSpPr>
        <xdr:cNvPr id="3196" name="Text 3">
          <a:extLst>
            <a:ext uri="{FF2B5EF4-FFF2-40B4-BE49-F238E27FC236}">
              <a16:creationId xmlns:a16="http://schemas.microsoft.com/office/drawing/2014/main" id="{00000000-0008-0000-0300-00007C0C0000}"/>
            </a:ext>
          </a:extLst>
        </xdr:cNvPr>
        <xdr:cNvSpPr txBox="1">
          <a:spLocks noChangeArrowheads="1"/>
        </xdr:cNvSpPr>
      </xdr:nvSpPr>
      <xdr:spPr bwMode="auto">
        <a:xfrm>
          <a:off x="63500" y="11195050"/>
          <a:ext cx="6540500" cy="552450"/>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ctr" rtl="0">
            <a:defRPr sz="1000"/>
          </a:pPr>
          <a:r>
            <a:rPr lang="en-US" sz="1000" b="1" i="0" u="none" strike="noStrike" baseline="0">
              <a:solidFill>
                <a:srgbClr val="000000"/>
              </a:solidFill>
              <a:latin typeface="Arial"/>
              <a:cs typeface="Arial"/>
            </a:rPr>
            <a:t>NA</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95251</xdr:colOff>
      <xdr:row>25</xdr:row>
      <xdr:rowOff>76200</xdr:rowOff>
    </xdr:from>
    <xdr:to>
      <xdr:col>1</xdr:col>
      <xdr:colOff>2400301</xdr:colOff>
      <xdr:row>32</xdr:row>
      <xdr:rowOff>114300</xdr:rowOff>
    </xdr:to>
    <xdr:sp macro="" textlink="" fLocksText="0">
      <xdr:nvSpPr>
        <xdr:cNvPr id="2" name="TextBox 1">
          <a:extLst>
            <a:ext uri="{FF2B5EF4-FFF2-40B4-BE49-F238E27FC236}">
              <a16:creationId xmlns:a16="http://schemas.microsoft.com/office/drawing/2014/main" id="{00000000-0008-0000-0700-000002000000}"/>
            </a:ext>
          </a:extLst>
        </xdr:cNvPr>
        <xdr:cNvSpPr txBox="1"/>
      </xdr:nvSpPr>
      <xdr:spPr>
        <a:xfrm>
          <a:off x="352426" y="5095875"/>
          <a:ext cx="2305050" cy="1190625"/>
        </a:xfrm>
        <a:prstGeom prst="rect">
          <a:avLst/>
        </a:prstGeom>
        <a:solidFill>
          <a:schemeClr val="accent3">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rtl="0"/>
          <a:r>
            <a:rPr lang="en-US" sz="1000" b="1" i="0" u="sng" baseline="0">
              <a:solidFill>
                <a:schemeClr val="dk1"/>
              </a:solidFill>
              <a:effectLst/>
              <a:latin typeface="+mn-lt"/>
              <a:ea typeface="+mn-ea"/>
              <a:cs typeface="+mn-cs"/>
            </a:rPr>
            <a:t>Finance Officer Certification</a:t>
          </a:r>
          <a:endParaRPr lang="en-US" sz="1000">
            <a:effectLst/>
          </a:endParaRPr>
        </a:p>
        <a:p>
          <a:pPr rtl="0"/>
          <a:r>
            <a:rPr lang="en-US" sz="1000" b="1" i="0" baseline="0">
              <a:solidFill>
                <a:schemeClr val="dk1"/>
              </a:solidFill>
              <a:effectLst/>
              <a:latin typeface="+mn-lt"/>
              <a:ea typeface="+mn-ea"/>
              <a:cs typeface="+mn-cs"/>
            </a:rPr>
            <a:t>This is to certify that an annual physical inventory of parts was completed by June 30, 2018</a:t>
          </a:r>
          <a:endParaRPr lang="en-US">
            <a:effectLst/>
          </a:endParaRPr>
        </a:p>
        <a:p>
          <a:pPr rtl="0"/>
          <a:r>
            <a:rPr lang="en-US" sz="1100" b="0" i="0" baseline="0">
              <a:solidFill>
                <a:schemeClr val="dk1"/>
              </a:solidFill>
              <a:effectLst/>
              <a:latin typeface="+mn-lt"/>
              <a:ea typeface="+mn-ea"/>
              <a:cs typeface="+mn-cs"/>
            </a:rPr>
            <a:t>                                                                              </a:t>
          </a:r>
          <a:r>
            <a:rPr lang="en-US" sz="1000" b="0" i="0" baseline="0">
              <a:solidFill>
                <a:schemeClr val="dk1"/>
              </a:solidFill>
              <a:effectLst/>
              <a:latin typeface="+mn-lt"/>
              <a:ea typeface="+mn-ea"/>
              <a:cs typeface="+mn-cs"/>
            </a:rPr>
            <a:t>INITIAL  ________</a:t>
          </a:r>
          <a:endParaRPr lang="en-US" sz="1000">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2</xdr:row>
      <xdr:rowOff>76200</xdr:rowOff>
    </xdr:from>
    <xdr:to>
      <xdr:col>16</xdr:col>
      <xdr:colOff>523875</xdr:colOff>
      <xdr:row>2</xdr:row>
      <xdr:rowOff>85725</xdr:rowOff>
    </xdr:to>
    <xdr:sp macro="" textlink="">
      <xdr:nvSpPr>
        <xdr:cNvPr id="4537" name="Line 1">
          <a:extLst>
            <a:ext uri="{FF2B5EF4-FFF2-40B4-BE49-F238E27FC236}">
              <a16:creationId xmlns:a16="http://schemas.microsoft.com/office/drawing/2014/main" id="{00000000-0008-0000-0A00-0000B9110000}"/>
            </a:ext>
          </a:extLst>
        </xdr:cNvPr>
        <xdr:cNvSpPr>
          <a:spLocks noChangeShapeType="1"/>
        </xdr:cNvSpPr>
      </xdr:nvSpPr>
      <xdr:spPr bwMode="auto">
        <a:xfrm>
          <a:off x="5095875" y="400050"/>
          <a:ext cx="21145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47625</xdr:colOff>
      <xdr:row>0</xdr:row>
      <xdr:rowOff>47625</xdr:rowOff>
    </xdr:from>
    <xdr:to>
      <xdr:col>2</xdr:col>
      <xdr:colOff>95250</xdr:colOff>
      <xdr:row>3</xdr:row>
      <xdr:rowOff>152400</xdr:rowOff>
    </xdr:to>
    <xdr:pic>
      <xdr:nvPicPr>
        <xdr:cNvPr id="4538" name="Picture 2">
          <a:extLst>
            <a:ext uri="{FF2B5EF4-FFF2-40B4-BE49-F238E27FC236}">
              <a16:creationId xmlns:a16="http://schemas.microsoft.com/office/drawing/2014/main" id="{00000000-0008-0000-0A00-0000BA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429"/>
        <a:stretch>
          <a:fillRect/>
        </a:stretch>
      </xdr:blipFill>
      <xdr:spPr bwMode="auto">
        <a:xfrm>
          <a:off x="314325" y="47625"/>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0</xdr:row>
      <xdr:rowOff>0</xdr:rowOff>
    </xdr:from>
    <xdr:to>
      <xdr:col>5</xdr:col>
      <xdr:colOff>619125</xdr:colOff>
      <xdr:row>3</xdr:row>
      <xdr:rowOff>104775</xdr:rowOff>
    </xdr:to>
    <xdr:pic>
      <xdr:nvPicPr>
        <xdr:cNvPr id="4539" name="Picture 3">
          <a:extLst>
            <a:ext uri="{FF2B5EF4-FFF2-40B4-BE49-F238E27FC236}">
              <a16:creationId xmlns:a16="http://schemas.microsoft.com/office/drawing/2014/main" id="{00000000-0008-0000-0A00-0000BB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429"/>
        <a:stretch>
          <a:fillRect/>
        </a:stretch>
      </xdr:blipFill>
      <xdr:spPr bwMode="auto">
        <a:xfrm>
          <a:off x="3590925" y="0"/>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19050</xdr:rowOff>
    </xdr:from>
    <xdr:to>
      <xdr:col>7</xdr:col>
      <xdr:colOff>342900</xdr:colOff>
      <xdr:row>1</xdr:row>
      <xdr:rowOff>0</xdr:rowOff>
    </xdr:to>
    <xdr:sp macro="" textlink="" fLocksText="0">
      <xdr:nvSpPr>
        <xdr:cNvPr id="4540" name="Rectangle 4">
          <a:extLst>
            <a:ext uri="{FF2B5EF4-FFF2-40B4-BE49-F238E27FC236}">
              <a16:creationId xmlns:a16="http://schemas.microsoft.com/office/drawing/2014/main" id="{00000000-0008-0000-0A00-0000BC110000}"/>
            </a:ext>
          </a:extLst>
        </xdr:cNvPr>
        <xdr:cNvSpPr>
          <a:spLocks noChangeArrowheads="1"/>
        </xdr:cNvSpPr>
      </xdr:nvSpPr>
      <xdr:spPr bwMode="auto">
        <a:xfrm>
          <a:off x="5057775" y="19050"/>
          <a:ext cx="342900" cy="1428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G713"/>
  <sheetViews>
    <sheetView tabSelected="1" zoomScale="154" zoomScaleNormal="154" zoomScaleSheetLayoutView="100" workbookViewId="0">
      <selection activeCell="A222" sqref="A222"/>
    </sheetView>
  </sheetViews>
  <sheetFormatPr defaultRowHeight="12.75" x14ac:dyDescent="0.2"/>
  <cols>
    <col min="1" max="1" width="100.85546875" style="248" customWidth="1"/>
    <col min="2" max="2" width="21.5703125" style="1" hidden="1" customWidth="1"/>
    <col min="3" max="3" width="18" style="1" hidden="1" customWidth="1"/>
    <col min="4" max="7" width="9.140625" style="2"/>
  </cols>
  <sheetData>
    <row r="1" spans="1:3" x14ac:dyDescent="0.2">
      <c r="A1" s="246" t="s">
        <v>871</v>
      </c>
    </row>
    <row r="3" spans="1:3" ht="15.75" x14ac:dyDescent="0.25">
      <c r="A3" s="247" t="s">
        <v>594</v>
      </c>
    </row>
    <row r="4" spans="1:3" ht="15.75" x14ac:dyDescent="0.25">
      <c r="A4" s="247" t="s">
        <v>595</v>
      </c>
    </row>
    <row r="5" spans="1:3" ht="13.5" thickBot="1" x14ac:dyDescent="0.25"/>
    <row r="6" spans="1:3" x14ac:dyDescent="0.2">
      <c r="A6" s="249" t="s">
        <v>596</v>
      </c>
      <c r="B6" s="21"/>
      <c r="C6" s="21"/>
    </row>
    <row r="7" spans="1:3" ht="13.5" thickBot="1" x14ac:dyDescent="0.25">
      <c r="A7" s="250" t="s">
        <v>597</v>
      </c>
      <c r="B7" s="21"/>
      <c r="C7" s="21"/>
    </row>
    <row r="9" spans="1:3" x14ac:dyDescent="0.2">
      <c r="A9" s="251" t="s">
        <v>598</v>
      </c>
    </row>
    <row r="10" spans="1:3" x14ac:dyDescent="0.2">
      <c r="A10" s="251" t="s">
        <v>134</v>
      </c>
    </row>
    <row r="12" spans="1:3" x14ac:dyDescent="0.2">
      <c r="A12" s="252" t="s">
        <v>599</v>
      </c>
    </row>
    <row r="13" spans="1:3" x14ac:dyDescent="0.2">
      <c r="A13" s="248" t="s">
        <v>600</v>
      </c>
    </row>
    <row r="14" spans="1:3" x14ac:dyDescent="0.2">
      <c r="A14" s="248" t="s">
        <v>601</v>
      </c>
    </row>
    <row r="15" spans="1:3" x14ac:dyDescent="0.2">
      <c r="A15" s="252" t="s">
        <v>135</v>
      </c>
    </row>
    <row r="16" spans="1:3" x14ac:dyDescent="0.2">
      <c r="A16" s="253" t="s">
        <v>872</v>
      </c>
    </row>
    <row r="17" spans="1:3" x14ac:dyDescent="0.2">
      <c r="A17" s="248" t="s">
        <v>124</v>
      </c>
    </row>
    <row r="18" spans="1:3" x14ac:dyDescent="0.2">
      <c r="A18" s="254" t="s">
        <v>772</v>
      </c>
    </row>
    <row r="19" spans="1:3" x14ac:dyDescent="0.2">
      <c r="A19" s="254" t="s">
        <v>745</v>
      </c>
    </row>
    <row r="20" spans="1:3" x14ac:dyDescent="0.2">
      <c r="A20" s="254" t="s">
        <v>746</v>
      </c>
    </row>
    <row r="21" spans="1:3" x14ac:dyDescent="0.2">
      <c r="A21" s="248" t="s">
        <v>593</v>
      </c>
    </row>
    <row r="22" spans="1:3" x14ac:dyDescent="0.2">
      <c r="A22" s="248" t="s">
        <v>602</v>
      </c>
    </row>
    <row r="23" spans="1:3" x14ac:dyDescent="0.2">
      <c r="A23" s="248" t="s">
        <v>603</v>
      </c>
    </row>
    <row r="24" spans="1:3" x14ac:dyDescent="0.2">
      <c r="A24" s="248" t="s">
        <v>604</v>
      </c>
      <c r="B24" s="22"/>
      <c r="C24" s="23"/>
    </row>
    <row r="25" spans="1:3" x14ac:dyDescent="0.2">
      <c r="A25" s="248" t="s">
        <v>605</v>
      </c>
      <c r="B25" s="23"/>
      <c r="C25" s="24"/>
    </row>
    <row r="26" spans="1:3" x14ac:dyDescent="0.2">
      <c r="A26" s="248" t="s">
        <v>606</v>
      </c>
    </row>
    <row r="27" spans="1:3" x14ac:dyDescent="0.2">
      <c r="A27" s="248" t="s">
        <v>607</v>
      </c>
    </row>
    <row r="33" spans="1:1" x14ac:dyDescent="0.2">
      <c r="A33" s="248" t="s">
        <v>682</v>
      </c>
    </row>
    <row r="34" spans="1:1" x14ac:dyDescent="0.2">
      <c r="A34" s="248" t="s">
        <v>681</v>
      </c>
    </row>
    <row r="35" spans="1:1" x14ac:dyDescent="0.2">
      <c r="A35" s="320" t="s">
        <v>857</v>
      </c>
    </row>
    <row r="36" spans="1:1" x14ac:dyDescent="0.2">
      <c r="A36" s="252" t="s">
        <v>609</v>
      </c>
    </row>
    <row r="37" spans="1:1" x14ac:dyDescent="0.2">
      <c r="A37" s="252" t="s">
        <v>610</v>
      </c>
    </row>
    <row r="38" spans="1:1" x14ac:dyDescent="0.2">
      <c r="A38" s="252" t="s">
        <v>611</v>
      </c>
    </row>
    <row r="39" spans="1:1" x14ac:dyDescent="0.2">
      <c r="A39" s="252" t="s">
        <v>170</v>
      </c>
    </row>
    <row r="40" spans="1:1" x14ac:dyDescent="0.2">
      <c r="A40" s="252" t="s">
        <v>171</v>
      </c>
    </row>
    <row r="43" spans="1:1" ht="15.75" x14ac:dyDescent="0.25">
      <c r="A43" s="255" t="s">
        <v>612</v>
      </c>
    </row>
    <row r="44" spans="1:1" x14ac:dyDescent="0.2">
      <c r="A44" s="248" t="s">
        <v>507</v>
      </c>
    </row>
    <row r="46" spans="1:1" x14ac:dyDescent="0.2">
      <c r="A46" s="248" t="s">
        <v>499</v>
      </c>
    </row>
    <row r="47" spans="1:1" x14ac:dyDescent="0.2">
      <c r="A47" s="248" t="s">
        <v>620</v>
      </c>
    </row>
    <row r="48" spans="1:1" x14ac:dyDescent="0.2">
      <c r="A48" s="248" t="s">
        <v>207</v>
      </c>
    </row>
    <row r="50" spans="1:1" x14ac:dyDescent="0.2">
      <c r="A50" s="254" t="s">
        <v>851</v>
      </c>
    </row>
    <row r="51" spans="1:1" x14ac:dyDescent="0.2">
      <c r="A51" s="248" t="s">
        <v>500</v>
      </c>
    </row>
    <row r="52" spans="1:1" x14ac:dyDescent="0.2">
      <c r="A52" s="248" t="s">
        <v>501</v>
      </c>
    </row>
    <row r="53" spans="1:1" x14ac:dyDescent="0.2">
      <c r="A53" s="248" t="s">
        <v>502</v>
      </c>
    </row>
    <row r="54" spans="1:1" x14ac:dyDescent="0.2">
      <c r="A54" s="248" t="s">
        <v>125</v>
      </c>
    </row>
    <row r="55" spans="1:1" x14ac:dyDescent="0.2">
      <c r="A55" s="248" t="s">
        <v>126</v>
      </c>
    </row>
    <row r="56" spans="1:1" x14ac:dyDescent="0.2">
      <c r="A56" s="248" t="s">
        <v>127</v>
      </c>
    </row>
    <row r="57" spans="1:1" x14ac:dyDescent="0.2">
      <c r="A57" s="254" t="s">
        <v>826</v>
      </c>
    </row>
    <row r="58" spans="1:1" x14ac:dyDescent="0.2">
      <c r="A58" s="254" t="s">
        <v>850</v>
      </c>
    </row>
    <row r="59" spans="1:1" x14ac:dyDescent="0.2">
      <c r="A59" s="248" t="s">
        <v>503</v>
      </c>
    </row>
    <row r="60" spans="1:1" x14ac:dyDescent="0.2">
      <c r="A60" s="248" t="s">
        <v>504</v>
      </c>
    </row>
    <row r="61" spans="1:1" x14ac:dyDescent="0.2">
      <c r="A61" s="248" t="s">
        <v>130</v>
      </c>
    </row>
    <row r="62" spans="1:1" x14ac:dyDescent="0.2">
      <c r="A62" s="248" t="s">
        <v>506</v>
      </c>
    </row>
    <row r="63" spans="1:1" x14ac:dyDescent="0.2">
      <c r="A63" s="256" t="s">
        <v>206</v>
      </c>
    </row>
    <row r="64" spans="1:1" x14ac:dyDescent="0.2">
      <c r="A64" s="254" t="s">
        <v>827</v>
      </c>
    </row>
    <row r="65" spans="1:1" x14ac:dyDescent="0.2">
      <c r="A65" s="248" t="s">
        <v>525</v>
      </c>
    </row>
    <row r="66" spans="1:1" x14ac:dyDescent="0.2">
      <c r="A66" s="248" t="s">
        <v>526</v>
      </c>
    </row>
    <row r="67" spans="1:1" x14ac:dyDescent="0.2">
      <c r="A67" s="248" t="s">
        <v>527</v>
      </c>
    </row>
    <row r="68" spans="1:1" x14ac:dyDescent="0.2">
      <c r="A68" s="254" t="s">
        <v>849</v>
      </c>
    </row>
    <row r="69" spans="1:1" x14ac:dyDescent="0.2">
      <c r="A69" s="248" t="s">
        <v>528</v>
      </c>
    </row>
    <row r="70" spans="1:1" x14ac:dyDescent="0.2">
      <c r="A70" s="248" t="s">
        <v>529</v>
      </c>
    </row>
    <row r="71" spans="1:1" x14ac:dyDescent="0.2">
      <c r="A71" s="254" t="s">
        <v>530</v>
      </c>
    </row>
    <row r="72" spans="1:1" x14ac:dyDescent="0.2">
      <c r="A72" s="254" t="s">
        <v>828</v>
      </c>
    </row>
    <row r="73" spans="1:1" x14ac:dyDescent="0.2">
      <c r="A73" s="254" t="s">
        <v>829</v>
      </c>
    </row>
    <row r="74" spans="1:1" x14ac:dyDescent="0.2">
      <c r="A74" s="254" t="s">
        <v>830</v>
      </c>
    </row>
    <row r="75" spans="1:1" x14ac:dyDescent="0.2">
      <c r="A75" s="254" t="s">
        <v>831</v>
      </c>
    </row>
    <row r="76" spans="1:1" ht="14.25" customHeight="1" x14ac:dyDescent="0.2">
      <c r="A76" s="256" t="s">
        <v>846</v>
      </c>
    </row>
    <row r="77" spans="1:1" x14ac:dyDescent="0.2">
      <c r="A77" s="254" t="s">
        <v>847</v>
      </c>
    </row>
    <row r="78" spans="1:1" x14ac:dyDescent="0.2">
      <c r="A78" s="257" t="s">
        <v>848</v>
      </c>
    </row>
    <row r="79" spans="1:1" x14ac:dyDescent="0.2">
      <c r="A79" s="59" t="s">
        <v>534</v>
      </c>
    </row>
    <row r="80" spans="1:1" x14ac:dyDescent="0.2">
      <c r="A80" s="257" t="s">
        <v>834</v>
      </c>
    </row>
    <row r="81" spans="1:1" x14ac:dyDescent="0.2">
      <c r="A81" s="257" t="s">
        <v>832</v>
      </c>
    </row>
    <row r="82" spans="1:1" x14ac:dyDescent="0.2">
      <c r="A82" s="257" t="s">
        <v>833</v>
      </c>
    </row>
    <row r="83" spans="1:1" x14ac:dyDescent="0.2">
      <c r="A83" s="258" t="s">
        <v>535</v>
      </c>
    </row>
    <row r="84" spans="1:1" x14ac:dyDescent="0.2">
      <c r="A84" s="257" t="s">
        <v>852</v>
      </c>
    </row>
    <row r="85" spans="1:1" x14ac:dyDescent="0.2">
      <c r="A85" s="257" t="s">
        <v>853</v>
      </c>
    </row>
    <row r="86" spans="1:1" x14ac:dyDescent="0.2">
      <c r="A86" s="257" t="s">
        <v>854</v>
      </c>
    </row>
    <row r="87" spans="1:1" x14ac:dyDescent="0.2">
      <c r="A87" s="257" t="s">
        <v>855</v>
      </c>
    </row>
    <row r="88" spans="1:1" x14ac:dyDescent="0.2">
      <c r="A88" s="254" t="s">
        <v>835</v>
      </c>
    </row>
    <row r="89" spans="1:1" x14ac:dyDescent="0.2">
      <c r="A89" s="254"/>
    </row>
    <row r="90" spans="1:1" x14ac:dyDescent="0.2">
      <c r="A90" s="320" t="s">
        <v>856</v>
      </c>
    </row>
    <row r="91" spans="1:1" x14ac:dyDescent="0.2">
      <c r="A91" s="248" t="s">
        <v>621</v>
      </c>
    </row>
    <row r="92" spans="1:1" x14ac:dyDescent="0.2">
      <c r="A92" s="248" t="s">
        <v>222</v>
      </c>
    </row>
    <row r="93" spans="1:1" x14ac:dyDescent="0.2">
      <c r="A93" s="248" t="s">
        <v>622</v>
      </c>
    </row>
    <row r="94" spans="1:1" x14ac:dyDescent="0.2">
      <c r="A94" s="248" t="s">
        <v>623</v>
      </c>
    </row>
    <row r="95" spans="1:1" x14ac:dyDescent="0.2">
      <c r="A95" s="248" t="s">
        <v>137</v>
      </c>
    </row>
    <row r="96" spans="1:1" x14ac:dyDescent="0.2">
      <c r="A96" s="259" t="s">
        <v>836</v>
      </c>
    </row>
    <row r="97" spans="1:1" x14ac:dyDescent="0.2">
      <c r="A97" s="320" t="s">
        <v>837</v>
      </c>
    </row>
    <row r="98" spans="1:1" x14ac:dyDescent="0.2">
      <c r="A98" s="248" t="s">
        <v>182</v>
      </c>
    </row>
    <row r="99" spans="1:1" x14ac:dyDescent="0.2">
      <c r="A99" s="248" t="s">
        <v>624</v>
      </c>
    </row>
    <row r="100" spans="1:1" x14ac:dyDescent="0.2">
      <c r="A100" s="248" t="s">
        <v>625</v>
      </c>
    </row>
    <row r="101" spans="1:1" x14ac:dyDescent="0.2">
      <c r="A101" s="248" t="s">
        <v>626</v>
      </c>
    </row>
    <row r="102" spans="1:1" x14ac:dyDescent="0.2">
      <c r="A102" s="248" t="s">
        <v>627</v>
      </c>
    </row>
    <row r="103" spans="1:1" x14ac:dyDescent="0.2">
      <c r="A103" s="248" t="s">
        <v>628</v>
      </c>
    </row>
    <row r="104" spans="1:1" x14ac:dyDescent="0.2">
      <c r="A104" s="248" t="s">
        <v>221</v>
      </c>
    </row>
    <row r="105" spans="1:1" x14ac:dyDescent="0.2">
      <c r="A105" s="248" t="s">
        <v>629</v>
      </c>
    </row>
    <row r="106" spans="1:1" x14ac:dyDescent="0.2">
      <c r="A106" s="251"/>
    </row>
    <row r="107" spans="1:1" ht="15.75" x14ac:dyDescent="0.25">
      <c r="A107" s="255" t="s">
        <v>630</v>
      </c>
    </row>
    <row r="109" spans="1:1" ht="38.25" x14ac:dyDescent="0.2">
      <c r="A109" s="254" t="s">
        <v>838</v>
      </c>
    </row>
    <row r="111" spans="1:1" x14ac:dyDescent="0.2">
      <c r="A111" s="248" t="s">
        <v>131</v>
      </c>
    </row>
    <row r="112" spans="1:1" x14ac:dyDescent="0.2">
      <c r="A112" s="254" t="s">
        <v>839</v>
      </c>
    </row>
    <row r="113" spans="1:1" x14ac:dyDescent="0.2">
      <c r="A113" s="254" t="s">
        <v>840</v>
      </c>
    </row>
    <row r="114" spans="1:1" x14ac:dyDescent="0.2">
      <c r="A114" s="254" t="s">
        <v>841</v>
      </c>
    </row>
    <row r="115" spans="1:1" x14ac:dyDescent="0.2">
      <c r="A115" s="254" t="s">
        <v>842</v>
      </c>
    </row>
    <row r="117" spans="1:1" x14ac:dyDescent="0.2">
      <c r="A117" s="248" t="s">
        <v>531</v>
      </c>
    </row>
    <row r="118" spans="1:1" x14ac:dyDescent="0.2">
      <c r="A118" s="254" t="s">
        <v>843</v>
      </c>
    </row>
    <row r="119" spans="1:1" ht="25.5" x14ac:dyDescent="0.2">
      <c r="A119" s="254" t="s">
        <v>873</v>
      </c>
    </row>
    <row r="120" spans="1:1" x14ac:dyDescent="0.2">
      <c r="A120" s="254" t="s">
        <v>874</v>
      </c>
    </row>
    <row r="122" spans="1:1" x14ac:dyDescent="0.2">
      <c r="A122" s="254" t="s">
        <v>875</v>
      </c>
    </row>
    <row r="123" spans="1:1" x14ac:dyDescent="0.2">
      <c r="A123" s="254" t="s">
        <v>845</v>
      </c>
    </row>
    <row r="125" spans="1:1" x14ac:dyDescent="0.2">
      <c r="A125" s="248" t="s">
        <v>132</v>
      </c>
    </row>
    <row r="126" spans="1:1" x14ac:dyDescent="0.2">
      <c r="A126" s="254" t="s">
        <v>844</v>
      </c>
    </row>
    <row r="128" spans="1:1" x14ac:dyDescent="0.2">
      <c r="A128" s="248" t="s">
        <v>133</v>
      </c>
    </row>
    <row r="129" spans="1:5" x14ac:dyDescent="0.2">
      <c r="A129" s="321"/>
    </row>
    <row r="130" spans="1:5" x14ac:dyDescent="0.2">
      <c r="A130" s="322" t="s">
        <v>881</v>
      </c>
    </row>
    <row r="131" spans="1:5" x14ac:dyDescent="0.2">
      <c r="A131" s="323"/>
    </row>
    <row r="132" spans="1:5" x14ac:dyDescent="0.2">
      <c r="A132" s="323" t="s">
        <v>216</v>
      </c>
    </row>
    <row r="133" spans="1:5" x14ac:dyDescent="0.2">
      <c r="A133" s="323"/>
    </row>
    <row r="134" spans="1:5" x14ac:dyDescent="0.2">
      <c r="A134" s="323" t="s">
        <v>218</v>
      </c>
    </row>
    <row r="135" spans="1:5" x14ac:dyDescent="0.2">
      <c r="A135" s="323" t="s">
        <v>217</v>
      </c>
    </row>
    <row r="136" spans="1:5" x14ac:dyDescent="0.2">
      <c r="A136" s="323" t="s">
        <v>877</v>
      </c>
    </row>
    <row r="137" spans="1:5" x14ac:dyDescent="0.2">
      <c r="A137" s="323" t="s">
        <v>878</v>
      </c>
      <c r="E137" s="324" t="s">
        <v>858</v>
      </c>
    </row>
    <row r="138" spans="1:5" x14ac:dyDescent="0.2">
      <c r="A138" s="323" t="s">
        <v>215</v>
      </c>
    </row>
    <row r="139" spans="1:5" x14ac:dyDescent="0.2">
      <c r="A139" s="323" t="s">
        <v>876</v>
      </c>
    </row>
    <row r="140" spans="1:5" x14ac:dyDescent="0.2">
      <c r="A140" s="323" t="s">
        <v>879</v>
      </c>
    </row>
    <row r="141" spans="1:5" x14ac:dyDescent="0.2">
      <c r="A141" s="323" t="s">
        <v>880</v>
      </c>
    </row>
    <row r="142" spans="1:5" x14ac:dyDescent="0.2">
      <c r="A142" s="321"/>
    </row>
    <row r="143" spans="1:5" x14ac:dyDescent="0.2">
      <c r="A143" s="321" t="s">
        <v>631</v>
      </c>
    </row>
    <row r="144" spans="1:5" x14ac:dyDescent="0.2">
      <c r="A144" s="321"/>
    </row>
    <row r="145" spans="1:1" ht="15.75" x14ac:dyDescent="0.25">
      <c r="A145" s="255" t="s">
        <v>632</v>
      </c>
    </row>
    <row r="147" spans="1:1" x14ac:dyDescent="0.2">
      <c r="A147" s="254" t="s">
        <v>882</v>
      </c>
    </row>
    <row r="148" spans="1:1" x14ac:dyDescent="0.2">
      <c r="A148" s="248" t="s">
        <v>577</v>
      </c>
    </row>
    <row r="149" spans="1:1" x14ac:dyDescent="0.2">
      <c r="A149" s="248" t="s">
        <v>578</v>
      </c>
    </row>
    <row r="151" spans="1:1" x14ac:dyDescent="0.2">
      <c r="A151" s="248" t="s">
        <v>633</v>
      </c>
    </row>
    <row r="152" spans="1:1" x14ac:dyDescent="0.2">
      <c r="A152" s="248" t="s">
        <v>579</v>
      </c>
    </row>
    <row r="154" spans="1:1" x14ac:dyDescent="0.2">
      <c r="A154" s="248" t="s">
        <v>634</v>
      </c>
    </row>
    <row r="156" spans="1:1" x14ac:dyDescent="0.2">
      <c r="A156" s="248" t="s">
        <v>635</v>
      </c>
    </row>
    <row r="158" spans="1:1" x14ac:dyDescent="0.2">
      <c r="A158" s="248" t="s">
        <v>636</v>
      </c>
    </row>
    <row r="159" spans="1:1" x14ac:dyDescent="0.2">
      <c r="A159" s="248" t="s">
        <v>580</v>
      </c>
    </row>
    <row r="160" spans="1:1" x14ac:dyDescent="0.2">
      <c r="A160" s="248" t="s">
        <v>581</v>
      </c>
    </row>
    <row r="161" spans="1:1" x14ac:dyDescent="0.2">
      <c r="A161" s="248" t="s">
        <v>582</v>
      </c>
    </row>
    <row r="162" spans="1:1" x14ac:dyDescent="0.2">
      <c r="A162" s="248" t="s">
        <v>583</v>
      </c>
    </row>
    <row r="163" spans="1:1" x14ac:dyDescent="0.2">
      <c r="A163" s="248" t="s">
        <v>584</v>
      </c>
    </row>
    <row r="165" spans="1:1" ht="15.75" x14ac:dyDescent="0.25">
      <c r="A165" s="255" t="s">
        <v>637</v>
      </c>
    </row>
    <row r="167" spans="1:1" x14ac:dyDescent="0.2">
      <c r="A167" s="248" t="s">
        <v>638</v>
      </c>
    </row>
    <row r="168" spans="1:1" x14ac:dyDescent="0.2">
      <c r="A168" s="248" t="s">
        <v>585</v>
      </c>
    </row>
    <row r="170" spans="1:1" x14ac:dyDescent="0.2">
      <c r="A170" s="248" t="s">
        <v>532</v>
      </c>
    </row>
    <row r="171" spans="1:1" x14ac:dyDescent="0.2">
      <c r="A171" s="260" t="s">
        <v>588</v>
      </c>
    </row>
    <row r="172" spans="1:1" x14ac:dyDescent="0.2">
      <c r="A172" s="260" t="s">
        <v>589</v>
      </c>
    </row>
    <row r="174" spans="1:1" x14ac:dyDescent="0.2">
      <c r="A174" s="248" t="s">
        <v>590</v>
      </c>
    </row>
    <row r="175" spans="1:1" x14ac:dyDescent="0.2">
      <c r="A175" s="248" t="s">
        <v>592</v>
      </c>
    </row>
    <row r="176" spans="1:1" ht="25.5" x14ac:dyDescent="0.2">
      <c r="A176" s="248" t="s">
        <v>684</v>
      </c>
    </row>
    <row r="177" spans="1:1" x14ac:dyDescent="0.2">
      <c r="A177" s="252" t="s">
        <v>136</v>
      </c>
    </row>
    <row r="178" spans="1:1" x14ac:dyDescent="0.2">
      <c r="A178" s="320" t="s">
        <v>883</v>
      </c>
    </row>
    <row r="180" spans="1:1" ht="15.75" x14ac:dyDescent="0.25">
      <c r="A180" s="197" t="s">
        <v>220</v>
      </c>
    </row>
    <row r="182" spans="1:1" x14ac:dyDescent="0.2">
      <c r="A182" s="248" t="s">
        <v>129</v>
      </c>
    </row>
    <row r="185" spans="1:1" x14ac:dyDescent="0.2">
      <c r="A185" s="248" t="s">
        <v>128</v>
      </c>
    </row>
    <row r="188" spans="1:1" ht="18.75" x14ac:dyDescent="0.3">
      <c r="A188" s="37" t="s">
        <v>172</v>
      </c>
    </row>
    <row r="189" spans="1:1" ht="22.5" x14ac:dyDescent="0.3">
      <c r="A189" s="35"/>
    </row>
    <row r="190" spans="1:1" ht="15.75" x14ac:dyDescent="0.25">
      <c r="A190" s="36" t="s">
        <v>173</v>
      </c>
    </row>
    <row r="191" spans="1:1" ht="32.25" thickBot="1" x14ac:dyDescent="0.3">
      <c r="A191" s="197" t="s">
        <v>796</v>
      </c>
    </row>
    <row r="192" spans="1:1" ht="15.75" x14ac:dyDescent="0.25">
      <c r="A192" s="62" t="s">
        <v>174</v>
      </c>
    </row>
    <row r="193" spans="1:1" ht="31.5" x14ac:dyDescent="0.25">
      <c r="A193" s="194" t="s">
        <v>884</v>
      </c>
    </row>
    <row r="194" spans="1:1" ht="15.75" x14ac:dyDescent="0.25">
      <c r="A194" s="63"/>
    </row>
    <row r="195" spans="1:1" ht="15.75" x14ac:dyDescent="0.25">
      <c r="A195" s="194" t="s">
        <v>885</v>
      </c>
    </row>
    <row r="196" spans="1:1" ht="15.75" x14ac:dyDescent="0.25">
      <c r="A196" s="63"/>
    </row>
    <row r="197" spans="1:1" ht="63.75" thickBot="1" x14ac:dyDescent="0.3">
      <c r="A197" s="194" t="s">
        <v>886</v>
      </c>
    </row>
    <row r="198" spans="1:1" ht="15.75" x14ac:dyDescent="0.25">
      <c r="A198" s="38"/>
    </row>
    <row r="199" spans="1:1" ht="20.25" x14ac:dyDescent="0.3">
      <c r="A199" s="202" t="s">
        <v>714</v>
      </c>
    </row>
    <row r="200" spans="1:1" x14ac:dyDescent="0.2">
      <c r="A200" s="104" t="s">
        <v>715</v>
      </c>
    </row>
    <row r="201" spans="1:1" x14ac:dyDescent="0.2">
      <c r="A201" s="59" t="s">
        <v>175</v>
      </c>
    </row>
    <row r="202" spans="1:1" ht="25.5" x14ac:dyDescent="0.2">
      <c r="A202" s="101" t="s">
        <v>716</v>
      </c>
    </row>
    <row r="203" spans="1:1" x14ac:dyDescent="0.2">
      <c r="A203" s="60"/>
    </row>
    <row r="204" spans="1:1" x14ac:dyDescent="0.2">
      <c r="A204" s="59" t="s">
        <v>176</v>
      </c>
    </row>
    <row r="205" spans="1:1" x14ac:dyDescent="0.2">
      <c r="A205" s="88" t="s">
        <v>177</v>
      </c>
    </row>
    <row r="206" spans="1:1" x14ac:dyDescent="0.2">
      <c r="A206" s="102" t="s">
        <v>887</v>
      </c>
    </row>
    <row r="207" spans="1:1" x14ac:dyDescent="0.2">
      <c r="A207" s="102" t="s">
        <v>34</v>
      </c>
    </row>
    <row r="208" spans="1:1" x14ac:dyDescent="0.2">
      <c r="A208" s="102" t="s">
        <v>713</v>
      </c>
    </row>
    <row r="209" spans="1:1" ht="25.5" x14ac:dyDescent="0.2">
      <c r="A209" s="102" t="s">
        <v>717</v>
      </c>
    </row>
    <row r="210" spans="1:1" x14ac:dyDescent="0.2">
      <c r="A210" s="102" t="s">
        <v>900</v>
      </c>
    </row>
    <row r="211" spans="1:1" x14ac:dyDescent="0.2">
      <c r="A211" s="102" t="s">
        <v>720</v>
      </c>
    </row>
    <row r="212" spans="1:1" x14ac:dyDescent="0.2">
      <c r="A212" s="89" t="s">
        <v>178</v>
      </c>
    </row>
    <row r="213" spans="1:1" x14ac:dyDescent="0.2">
      <c r="A213" s="88" t="s">
        <v>179</v>
      </c>
    </row>
    <row r="214" spans="1:1" x14ac:dyDescent="0.2">
      <c r="A214" s="102" t="s">
        <v>718</v>
      </c>
    </row>
    <row r="215" spans="1:1" x14ac:dyDescent="0.2">
      <c r="A215" s="89"/>
    </row>
    <row r="216" spans="1:1" x14ac:dyDescent="0.2">
      <c r="A216" s="89" t="s">
        <v>180</v>
      </c>
    </row>
    <row r="217" spans="1:1" x14ac:dyDescent="0.2">
      <c r="A217" s="88" t="s">
        <v>177</v>
      </c>
    </row>
    <row r="218" spans="1:1" x14ac:dyDescent="0.2">
      <c r="A218" s="102" t="s">
        <v>887</v>
      </c>
    </row>
    <row r="219" spans="1:1" x14ac:dyDescent="0.2">
      <c r="A219" s="102" t="s">
        <v>34</v>
      </c>
    </row>
    <row r="220" spans="1:1" x14ac:dyDescent="0.2">
      <c r="A220" s="102" t="s">
        <v>713</v>
      </c>
    </row>
    <row r="221" spans="1:1" ht="25.5" x14ac:dyDescent="0.2">
      <c r="A221" s="102" t="s">
        <v>717</v>
      </c>
    </row>
    <row r="222" spans="1:1" x14ac:dyDescent="0.2">
      <c r="A222" s="102" t="s">
        <v>900</v>
      </c>
    </row>
    <row r="223" spans="1:1" x14ac:dyDescent="0.2">
      <c r="A223" s="88" t="s">
        <v>183</v>
      </c>
    </row>
    <row r="224" spans="1:1" x14ac:dyDescent="0.2">
      <c r="A224" s="89" t="s">
        <v>178</v>
      </c>
    </row>
    <row r="225" spans="1:1" x14ac:dyDescent="0.2">
      <c r="A225" s="88" t="s">
        <v>184</v>
      </c>
    </row>
    <row r="226" spans="1:1" x14ac:dyDescent="0.2">
      <c r="A226" s="102" t="s">
        <v>718</v>
      </c>
    </row>
    <row r="227" spans="1:1" x14ac:dyDescent="0.2">
      <c r="A227" s="89"/>
    </row>
    <row r="228" spans="1:1" x14ac:dyDescent="0.2">
      <c r="A228" s="89" t="s">
        <v>185</v>
      </c>
    </row>
    <row r="229" spans="1:1" ht="25.5" x14ac:dyDescent="0.2">
      <c r="A229" s="103" t="s">
        <v>889</v>
      </c>
    </row>
    <row r="230" spans="1:1" ht="25.5" x14ac:dyDescent="0.2">
      <c r="A230" s="89" t="s">
        <v>186</v>
      </c>
    </row>
    <row r="231" spans="1:1" x14ac:dyDescent="0.2">
      <c r="A231" s="89"/>
    </row>
    <row r="232" spans="1:1" x14ac:dyDescent="0.2">
      <c r="A232" s="88" t="s">
        <v>187</v>
      </c>
    </row>
    <row r="233" spans="1:1" x14ac:dyDescent="0.2">
      <c r="A233" s="88" t="s">
        <v>188</v>
      </c>
    </row>
    <row r="234" spans="1:1" x14ac:dyDescent="0.2">
      <c r="A234" s="102" t="s">
        <v>713</v>
      </c>
    </row>
    <row r="235" spans="1:1" ht="25.5" x14ac:dyDescent="0.2">
      <c r="A235" s="102" t="s">
        <v>717</v>
      </c>
    </row>
    <row r="236" spans="1:1" x14ac:dyDescent="0.2">
      <c r="A236" s="102" t="s">
        <v>900</v>
      </c>
    </row>
    <row r="237" spans="1:1" x14ac:dyDescent="0.2">
      <c r="A237" s="102" t="s">
        <v>888</v>
      </c>
    </row>
    <row r="238" spans="1:1" x14ac:dyDescent="0.2">
      <c r="A238" s="88" t="s">
        <v>179</v>
      </c>
    </row>
    <row r="239" spans="1:1" x14ac:dyDescent="0.2">
      <c r="A239" s="102" t="s">
        <v>538</v>
      </c>
    </row>
    <row r="240" spans="1:1" x14ac:dyDescent="0.2">
      <c r="A240" s="89"/>
    </row>
    <row r="241" spans="1:1" x14ac:dyDescent="0.2">
      <c r="A241" s="103" t="s">
        <v>1</v>
      </c>
    </row>
    <row r="242" spans="1:1" x14ac:dyDescent="0.2">
      <c r="A242" s="88" t="s">
        <v>177</v>
      </c>
    </row>
    <row r="243" spans="1:1" x14ac:dyDescent="0.2">
      <c r="A243" s="102" t="s">
        <v>887</v>
      </c>
    </row>
    <row r="244" spans="1:1" x14ac:dyDescent="0.2">
      <c r="A244" s="102" t="s">
        <v>34</v>
      </c>
    </row>
    <row r="245" spans="1:1" x14ac:dyDescent="0.2">
      <c r="A245" s="102" t="s">
        <v>713</v>
      </c>
    </row>
    <row r="246" spans="1:1" ht="25.5" x14ac:dyDescent="0.2">
      <c r="A246" s="102" t="s">
        <v>717</v>
      </c>
    </row>
    <row r="247" spans="1:1" x14ac:dyDescent="0.2">
      <c r="A247" s="102" t="s">
        <v>900</v>
      </c>
    </row>
    <row r="248" spans="1:1" x14ac:dyDescent="0.2">
      <c r="A248" s="102" t="s">
        <v>2</v>
      </c>
    </row>
    <row r="249" spans="1:1" x14ac:dyDescent="0.2">
      <c r="A249" s="89" t="s">
        <v>178</v>
      </c>
    </row>
    <row r="250" spans="1:1" x14ac:dyDescent="0.2">
      <c r="A250" s="88" t="s">
        <v>184</v>
      </c>
    </row>
    <row r="251" spans="1:1" x14ac:dyDescent="0.2">
      <c r="A251" s="102" t="s">
        <v>718</v>
      </c>
    </row>
    <row r="252" spans="1:1" x14ac:dyDescent="0.2">
      <c r="A252" s="88"/>
    </row>
    <row r="253" spans="1:1" x14ac:dyDescent="0.2">
      <c r="A253" s="103" t="s">
        <v>818</v>
      </c>
    </row>
    <row r="254" spans="1:1" x14ac:dyDescent="0.2">
      <c r="A254" s="88" t="s">
        <v>177</v>
      </c>
    </row>
    <row r="255" spans="1:1" x14ac:dyDescent="0.2">
      <c r="A255" s="102" t="s">
        <v>887</v>
      </c>
    </row>
    <row r="256" spans="1:1" x14ac:dyDescent="0.2">
      <c r="A256" s="102" t="s">
        <v>34</v>
      </c>
    </row>
    <row r="257" spans="1:1" x14ac:dyDescent="0.2">
      <c r="A257" s="102" t="s">
        <v>713</v>
      </c>
    </row>
    <row r="258" spans="1:1" ht="25.5" x14ac:dyDescent="0.2">
      <c r="A258" s="102" t="s">
        <v>717</v>
      </c>
    </row>
    <row r="259" spans="1:1" x14ac:dyDescent="0.2">
      <c r="A259" s="102" t="s">
        <v>900</v>
      </c>
    </row>
    <row r="260" spans="1:1" x14ac:dyDescent="0.2">
      <c r="A260" s="102" t="s">
        <v>3</v>
      </c>
    </row>
    <row r="261" spans="1:1" x14ac:dyDescent="0.2">
      <c r="A261" s="89" t="s">
        <v>178</v>
      </c>
    </row>
    <row r="262" spans="1:1" x14ac:dyDescent="0.2">
      <c r="A262" s="88" t="s">
        <v>184</v>
      </c>
    </row>
    <row r="263" spans="1:1" x14ac:dyDescent="0.2">
      <c r="A263" s="102" t="s">
        <v>718</v>
      </c>
    </row>
    <row r="264" spans="1:1" x14ac:dyDescent="0.2">
      <c r="A264" s="88"/>
    </row>
    <row r="265" spans="1:1" x14ac:dyDescent="0.2">
      <c r="A265" s="104" t="s">
        <v>792</v>
      </c>
    </row>
    <row r="266" spans="1:1" ht="25.5" x14ac:dyDescent="0.2">
      <c r="A266" s="104" t="s">
        <v>794</v>
      </c>
    </row>
    <row r="267" spans="1:1" x14ac:dyDescent="0.2">
      <c r="A267" s="60" t="s">
        <v>177</v>
      </c>
    </row>
    <row r="268" spans="1:1" x14ac:dyDescent="0.2">
      <c r="A268" s="102" t="s">
        <v>887</v>
      </c>
    </row>
    <row r="269" spans="1:1" x14ac:dyDescent="0.2">
      <c r="A269" s="102" t="s">
        <v>34</v>
      </c>
    </row>
    <row r="270" spans="1:1" x14ac:dyDescent="0.2">
      <c r="A270" s="102" t="s">
        <v>713</v>
      </c>
    </row>
    <row r="271" spans="1:1" ht="25.5" x14ac:dyDescent="0.2">
      <c r="A271" s="102" t="s">
        <v>717</v>
      </c>
    </row>
    <row r="272" spans="1:1" x14ac:dyDescent="0.2">
      <c r="A272" s="102" t="s">
        <v>900</v>
      </c>
    </row>
    <row r="273" spans="1:1" x14ac:dyDescent="0.2">
      <c r="A273" s="101" t="s">
        <v>793</v>
      </c>
    </row>
    <row r="274" spans="1:1" x14ac:dyDescent="0.2">
      <c r="A274" s="59" t="s">
        <v>178</v>
      </c>
    </row>
    <row r="275" spans="1:1" x14ac:dyDescent="0.2">
      <c r="A275" s="60" t="s">
        <v>179</v>
      </c>
    </row>
    <row r="276" spans="1:1" x14ac:dyDescent="0.2">
      <c r="A276" s="60" t="s">
        <v>537</v>
      </c>
    </row>
    <row r="277" spans="1:1" x14ac:dyDescent="0.2">
      <c r="A277" s="60"/>
    </row>
    <row r="278" spans="1:1" ht="20.25" x14ac:dyDescent="0.3">
      <c r="A278" s="203" t="s">
        <v>729</v>
      </c>
    </row>
    <row r="279" spans="1:1" ht="25.5" x14ac:dyDescent="0.2">
      <c r="A279" s="103" t="s">
        <v>739</v>
      </c>
    </row>
    <row r="280" spans="1:1" x14ac:dyDescent="0.2">
      <c r="A280" s="89" t="s">
        <v>175</v>
      </c>
    </row>
    <row r="281" spans="1:1" ht="25.5" x14ac:dyDescent="0.2">
      <c r="A281" s="102" t="s">
        <v>716</v>
      </c>
    </row>
    <row r="282" spans="1:1" x14ac:dyDescent="0.2">
      <c r="A282" s="88"/>
    </row>
    <row r="283" spans="1:1" x14ac:dyDescent="0.2">
      <c r="A283" s="89" t="s">
        <v>176</v>
      </c>
    </row>
    <row r="284" spans="1:1" x14ac:dyDescent="0.2">
      <c r="A284" s="88" t="s">
        <v>177</v>
      </c>
    </row>
    <row r="285" spans="1:1" x14ac:dyDescent="0.2">
      <c r="A285" s="102" t="s">
        <v>887</v>
      </c>
    </row>
    <row r="286" spans="1:1" x14ac:dyDescent="0.2">
      <c r="A286" s="88" t="s">
        <v>34</v>
      </c>
    </row>
    <row r="287" spans="1:1" ht="25.5" x14ac:dyDescent="0.2">
      <c r="A287" s="102" t="s">
        <v>731</v>
      </c>
    </row>
    <row r="288" spans="1:1" x14ac:dyDescent="0.2">
      <c r="A288" s="102" t="s">
        <v>730</v>
      </c>
    </row>
    <row r="289" spans="1:1" x14ac:dyDescent="0.2">
      <c r="A289" s="88" t="s">
        <v>721</v>
      </c>
    </row>
    <row r="290" spans="1:1" x14ac:dyDescent="0.2">
      <c r="A290" s="89" t="s">
        <v>178</v>
      </c>
    </row>
    <row r="291" spans="1:1" x14ac:dyDescent="0.2">
      <c r="A291" s="88" t="s">
        <v>179</v>
      </c>
    </row>
    <row r="292" spans="1:1" x14ac:dyDescent="0.2">
      <c r="A292" s="102" t="s">
        <v>735</v>
      </c>
    </row>
    <row r="293" spans="1:1" x14ac:dyDescent="0.2">
      <c r="A293" s="89"/>
    </row>
    <row r="294" spans="1:1" x14ac:dyDescent="0.2">
      <c r="A294" s="89" t="s">
        <v>180</v>
      </c>
    </row>
    <row r="295" spans="1:1" x14ac:dyDescent="0.2">
      <c r="A295" s="88" t="s">
        <v>177</v>
      </c>
    </row>
    <row r="296" spans="1:1" x14ac:dyDescent="0.2">
      <c r="A296" s="102" t="s">
        <v>887</v>
      </c>
    </row>
    <row r="297" spans="1:1" x14ac:dyDescent="0.2">
      <c r="A297" s="88" t="s">
        <v>34</v>
      </c>
    </row>
    <row r="298" spans="1:1" ht="25.5" x14ac:dyDescent="0.2">
      <c r="A298" s="102" t="s">
        <v>731</v>
      </c>
    </row>
    <row r="299" spans="1:1" x14ac:dyDescent="0.2">
      <c r="A299" s="102" t="s">
        <v>730</v>
      </c>
    </row>
    <row r="300" spans="1:1" x14ac:dyDescent="0.2">
      <c r="A300" s="88" t="s">
        <v>183</v>
      </c>
    </row>
    <row r="301" spans="1:1" x14ac:dyDescent="0.2">
      <c r="A301" s="89" t="s">
        <v>178</v>
      </c>
    </row>
    <row r="302" spans="1:1" x14ac:dyDescent="0.2">
      <c r="A302" s="88" t="s">
        <v>184</v>
      </c>
    </row>
    <row r="303" spans="1:1" x14ac:dyDescent="0.2">
      <c r="A303" s="102" t="s">
        <v>735</v>
      </c>
    </row>
    <row r="304" spans="1:1" x14ac:dyDescent="0.2">
      <c r="A304" s="89"/>
    </row>
    <row r="305" spans="1:1" x14ac:dyDescent="0.2">
      <c r="A305" s="89" t="s">
        <v>185</v>
      </c>
    </row>
    <row r="306" spans="1:1" ht="25.5" x14ac:dyDescent="0.2">
      <c r="A306" s="103" t="s">
        <v>889</v>
      </c>
    </row>
    <row r="307" spans="1:1" ht="25.5" x14ac:dyDescent="0.2">
      <c r="A307" s="89" t="s">
        <v>186</v>
      </c>
    </row>
    <row r="308" spans="1:1" x14ac:dyDescent="0.2">
      <c r="A308" s="89"/>
    </row>
    <row r="309" spans="1:1" x14ac:dyDescent="0.2">
      <c r="A309" s="88" t="s">
        <v>187</v>
      </c>
    </row>
    <row r="310" spans="1:1" x14ac:dyDescent="0.2">
      <c r="A310" s="88" t="s">
        <v>188</v>
      </c>
    </row>
    <row r="311" spans="1:1" x14ac:dyDescent="0.2">
      <c r="A311" s="102" t="s">
        <v>738</v>
      </c>
    </row>
    <row r="312" spans="1:1" x14ac:dyDescent="0.2">
      <c r="A312" s="102" t="s">
        <v>732</v>
      </c>
    </row>
    <row r="313" spans="1:1" x14ac:dyDescent="0.2">
      <c r="A313" s="102" t="s">
        <v>888</v>
      </c>
    </row>
    <row r="314" spans="1:1" x14ac:dyDescent="0.2">
      <c r="A314" s="88" t="s">
        <v>179</v>
      </c>
    </row>
    <row r="315" spans="1:1" x14ac:dyDescent="0.2">
      <c r="A315" s="102" t="s">
        <v>733</v>
      </c>
    </row>
    <row r="316" spans="1:1" x14ac:dyDescent="0.2">
      <c r="A316" s="89"/>
    </row>
    <row r="317" spans="1:1" x14ac:dyDescent="0.2">
      <c r="A317" s="103" t="s">
        <v>1</v>
      </c>
    </row>
    <row r="318" spans="1:1" x14ac:dyDescent="0.2">
      <c r="A318" s="88" t="s">
        <v>190</v>
      </c>
    </row>
    <row r="319" spans="1:1" x14ac:dyDescent="0.2">
      <c r="A319" s="102" t="s">
        <v>887</v>
      </c>
    </row>
    <row r="320" spans="1:1" x14ac:dyDescent="0.2">
      <c r="A320" s="88" t="s">
        <v>34</v>
      </c>
    </row>
    <row r="321" spans="1:1" ht="25.5" x14ac:dyDescent="0.2">
      <c r="A321" s="102" t="s">
        <v>731</v>
      </c>
    </row>
    <row r="322" spans="1:1" x14ac:dyDescent="0.2">
      <c r="A322" s="102" t="s">
        <v>730</v>
      </c>
    </row>
    <row r="323" spans="1:1" x14ac:dyDescent="0.2">
      <c r="A323" s="102" t="s">
        <v>2</v>
      </c>
    </row>
    <row r="324" spans="1:1" x14ac:dyDescent="0.2">
      <c r="A324" s="89" t="s">
        <v>178</v>
      </c>
    </row>
    <row r="325" spans="1:1" x14ac:dyDescent="0.2">
      <c r="A325" s="88" t="s">
        <v>179</v>
      </c>
    </row>
    <row r="326" spans="1:1" x14ac:dyDescent="0.2">
      <c r="A326" s="102" t="s">
        <v>735</v>
      </c>
    </row>
    <row r="327" spans="1:1" x14ac:dyDescent="0.2">
      <c r="A327" s="88"/>
    </row>
    <row r="328" spans="1:1" x14ac:dyDescent="0.2">
      <c r="A328" s="103" t="s">
        <v>818</v>
      </c>
    </row>
    <row r="329" spans="1:1" x14ac:dyDescent="0.2">
      <c r="A329" s="88" t="s">
        <v>190</v>
      </c>
    </row>
    <row r="330" spans="1:1" x14ac:dyDescent="0.2">
      <c r="A330" s="102" t="s">
        <v>887</v>
      </c>
    </row>
    <row r="331" spans="1:1" x14ac:dyDescent="0.2">
      <c r="A331" s="88" t="s">
        <v>34</v>
      </c>
    </row>
    <row r="332" spans="1:1" ht="25.5" x14ac:dyDescent="0.2">
      <c r="A332" s="102" t="s">
        <v>731</v>
      </c>
    </row>
    <row r="333" spans="1:1" x14ac:dyDescent="0.2">
      <c r="A333" s="102" t="s">
        <v>730</v>
      </c>
    </row>
    <row r="334" spans="1:1" x14ac:dyDescent="0.2">
      <c r="A334" s="102" t="s">
        <v>3</v>
      </c>
    </row>
    <row r="335" spans="1:1" x14ac:dyDescent="0.2">
      <c r="A335" s="89" t="s">
        <v>178</v>
      </c>
    </row>
    <row r="336" spans="1:1" x14ac:dyDescent="0.2">
      <c r="A336" s="88" t="s">
        <v>179</v>
      </c>
    </row>
    <row r="337" spans="1:1" x14ac:dyDescent="0.2">
      <c r="A337" s="102" t="s">
        <v>735</v>
      </c>
    </row>
    <row r="338" spans="1:1" x14ac:dyDescent="0.2">
      <c r="A338" s="88"/>
    </row>
    <row r="339" spans="1:1" x14ac:dyDescent="0.2">
      <c r="A339" s="104" t="s">
        <v>792</v>
      </c>
    </row>
    <row r="340" spans="1:1" ht="25.5" x14ac:dyDescent="0.2">
      <c r="A340" s="104" t="s">
        <v>794</v>
      </c>
    </row>
    <row r="341" spans="1:1" x14ac:dyDescent="0.2">
      <c r="A341" s="60" t="s">
        <v>177</v>
      </c>
    </row>
    <row r="342" spans="1:1" x14ac:dyDescent="0.2">
      <c r="A342" s="102" t="s">
        <v>887</v>
      </c>
    </row>
    <row r="343" spans="1:1" x14ac:dyDescent="0.2">
      <c r="A343" s="102" t="s">
        <v>34</v>
      </c>
    </row>
    <row r="344" spans="1:1" ht="25.5" x14ac:dyDescent="0.2">
      <c r="A344" s="102" t="s">
        <v>731</v>
      </c>
    </row>
    <row r="345" spans="1:1" x14ac:dyDescent="0.2">
      <c r="A345" s="102" t="s">
        <v>730</v>
      </c>
    </row>
    <row r="346" spans="1:1" x14ac:dyDescent="0.2">
      <c r="A346" s="101" t="s">
        <v>793</v>
      </c>
    </row>
    <row r="347" spans="1:1" x14ac:dyDescent="0.2">
      <c r="A347" s="59" t="s">
        <v>178</v>
      </c>
    </row>
    <row r="348" spans="1:1" x14ac:dyDescent="0.2">
      <c r="A348" s="60" t="s">
        <v>179</v>
      </c>
    </row>
    <row r="349" spans="1:1" x14ac:dyDescent="0.2">
      <c r="A349" s="102" t="s">
        <v>735</v>
      </c>
    </row>
    <row r="350" spans="1:1" x14ac:dyDescent="0.2">
      <c r="A350" s="88"/>
    </row>
    <row r="351" spans="1:1" x14ac:dyDescent="0.2">
      <c r="A351" s="103" t="s">
        <v>813</v>
      </c>
    </row>
    <row r="352" spans="1:1" x14ac:dyDescent="0.2">
      <c r="A352" s="88" t="s">
        <v>190</v>
      </c>
    </row>
    <row r="353" spans="1:1" x14ac:dyDescent="0.2">
      <c r="A353" s="102" t="s">
        <v>887</v>
      </c>
    </row>
    <row r="354" spans="1:1" x14ac:dyDescent="0.2">
      <c r="A354" s="88" t="s">
        <v>34</v>
      </c>
    </row>
    <row r="355" spans="1:1" ht="25.5" x14ac:dyDescent="0.2">
      <c r="A355" s="102" t="s">
        <v>731</v>
      </c>
    </row>
    <row r="356" spans="1:1" x14ac:dyDescent="0.2">
      <c r="A356" s="102" t="s">
        <v>730</v>
      </c>
    </row>
    <row r="357" spans="1:1" x14ac:dyDescent="0.2">
      <c r="A357" s="102" t="s">
        <v>779</v>
      </c>
    </row>
    <row r="358" spans="1:1" x14ac:dyDescent="0.2">
      <c r="A358" s="89" t="s">
        <v>178</v>
      </c>
    </row>
    <row r="359" spans="1:1" x14ac:dyDescent="0.2">
      <c r="A359" s="88" t="s">
        <v>179</v>
      </c>
    </row>
    <row r="360" spans="1:1" x14ac:dyDescent="0.2">
      <c r="A360" s="102" t="s">
        <v>735</v>
      </c>
    </row>
    <row r="361" spans="1:1" x14ac:dyDescent="0.2">
      <c r="A361" s="102"/>
    </row>
    <row r="362" spans="1:1" x14ac:dyDescent="0.2">
      <c r="A362" s="59"/>
    </row>
    <row r="363" spans="1:1" ht="20.25" x14ac:dyDescent="0.3">
      <c r="A363" s="202" t="s">
        <v>773</v>
      </c>
    </row>
    <row r="364" spans="1:1" x14ac:dyDescent="0.2">
      <c r="A364" s="104" t="s">
        <v>736</v>
      </c>
    </row>
    <row r="365" spans="1:1" x14ac:dyDescent="0.2">
      <c r="A365" s="59" t="s">
        <v>175</v>
      </c>
    </row>
    <row r="366" spans="1:1" ht="25.5" x14ac:dyDescent="0.2">
      <c r="A366" s="101" t="s">
        <v>716</v>
      </c>
    </row>
    <row r="367" spans="1:1" x14ac:dyDescent="0.2">
      <c r="A367" s="60"/>
    </row>
    <row r="368" spans="1:1" x14ac:dyDescent="0.2">
      <c r="A368" s="59" t="s">
        <v>176</v>
      </c>
    </row>
    <row r="369" spans="1:1" x14ac:dyDescent="0.2">
      <c r="A369" s="88" t="s">
        <v>177</v>
      </c>
    </row>
    <row r="370" spans="1:1" x14ac:dyDescent="0.2">
      <c r="A370" s="102" t="s">
        <v>887</v>
      </c>
    </row>
    <row r="371" spans="1:1" x14ac:dyDescent="0.2">
      <c r="A371" s="102" t="s">
        <v>34</v>
      </c>
    </row>
    <row r="372" spans="1:1" x14ac:dyDescent="0.2">
      <c r="A372" s="102" t="s">
        <v>737</v>
      </c>
    </row>
    <row r="373" spans="1:1" x14ac:dyDescent="0.2">
      <c r="A373" s="102" t="s">
        <v>720</v>
      </c>
    </row>
    <row r="374" spans="1:1" x14ac:dyDescent="0.2">
      <c r="A374" s="89" t="s">
        <v>178</v>
      </c>
    </row>
    <row r="375" spans="1:1" x14ac:dyDescent="0.2">
      <c r="A375" s="88" t="s">
        <v>179</v>
      </c>
    </row>
    <row r="376" spans="1:1" x14ac:dyDescent="0.2">
      <c r="A376" s="102" t="s">
        <v>718</v>
      </c>
    </row>
    <row r="377" spans="1:1" x14ac:dyDescent="0.2">
      <c r="A377" s="89"/>
    </row>
    <row r="378" spans="1:1" x14ac:dyDescent="0.2">
      <c r="A378" s="89" t="s">
        <v>180</v>
      </c>
    </row>
    <row r="379" spans="1:1" x14ac:dyDescent="0.2">
      <c r="A379" s="88" t="s">
        <v>177</v>
      </c>
    </row>
    <row r="380" spans="1:1" x14ac:dyDescent="0.2">
      <c r="A380" s="102" t="s">
        <v>887</v>
      </c>
    </row>
    <row r="381" spans="1:1" x14ac:dyDescent="0.2">
      <c r="A381" s="102" t="s">
        <v>34</v>
      </c>
    </row>
    <row r="382" spans="1:1" x14ac:dyDescent="0.2">
      <c r="A382" s="102" t="s">
        <v>737</v>
      </c>
    </row>
    <row r="383" spans="1:1" x14ac:dyDescent="0.2">
      <c r="A383" s="88" t="s">
        <v>183</v>
      </c>
    </row>
    <row r="384" spans="1:1" x14ac:dyDescent="0.2">
      <c r="A384" s="89" t="s">
        <v>178</v>
      </c>
    </row>
    <row r="385" spans="1:1" x14ac:dyDescent="0.2">
      <c r="A385" s="88" t="s">
        <v>184</v>
      </c>
    </row>
    <row r="386" spans="1:1" x14ac:dyDescent="0.2">
      <c r="A386" s="102" t="s">
        <v>718</v>
      </c>
    </row>
    <row r="387" spans="1:1" x14ac:dyDescent="0.2">
      <c r="A387" s="89"/>
    </row>
    <row r="388" spans="1:1" x14ac:dyDescent="0.2">
      <c r="A388" s="89" t="s">
        <v>185</v>
      </c>
    </row>
    <row r="389" spans="1:1" ht="25.5" x14ac:dyDescent="0.2">
      <c r="A389" s="103" t="s">
        <v>889</v>
      </c>
    </row>
    <row r="390" spans="1:1" ht="25.5" x14ac:dyDescent="0.2">
      <c r="A390" s="89" t="s">
        <v>186</v>
      </c>
    </row>
    <row r="391" spans="1:1" x14ac:dyDescent="0.2">
      <c r="A391" s="89"/>
    </row>
    <row r="392" spans="1:1" x14ac:dyDescent="0.2">
      <c r="A392" s="88" t="s">
        <v>187</v>
      </c>
    </row>
    <row r="393" spans="1:1" x14ac:dyDescent="0.2">
      <c r="A393" s="88" t="s">
        <v>188</v>
      </c>
    </row>
    <row r="394" spans="1:1" x14ac:dyDescent="0.2">
      <c r="A394" s="102" t="s">
        <v>737</v>
      </c>
    </row>
    <row r="395" spans="1:1" x14ac:dyDescent="0.2">
      <c r="A395" s="102" t="s">
        <v>888</v>
      </c>
    </row>
    <row r="396" spans="1:1" x14ac:dyDescent="0.2">
      <c r="A396" s="88" t="s">
        <v>179</v>
      </c>
    </row>
    <row r="397" spans="1:1" x14ac:dyDescent="0.2">
      <c r="A397" s="102" t="s">
        <v>734</v>
      </c>
    </row>
    <row r="398" spans="1:1" x14ac:dyDescent="0.2">
      <c r="A398" s="89"/>
    </row>
    <row r="399" spans="1:1" x14ac:dyDescent="0.2">
      <c r="A399" s="103" t="s">
        <v>1</v>
      </c>
    </row>
    <row r="400" spans="1:1" x14ac:dyDescent="0.2">
      <c r="A400" s="88" t="s">
        <v>177</v>
      </c>
    </row>
    <row r="401" spans="1:1" x14ac:dyDescent="0.2">
      <c r="A401" s="102" t="s">
        <v>887</v>
      </c>
    </row>
    <row r="402" spans="1:1" x14ac:dyDescent="0.2">
      <c r="A402" s="102" t="s">
        <v>34</v>
      </c>
    </row>
    <row r="403" spans="1:1" x14ac:dyDescent="0.2">
      <c r="A403" s="102" t="s">
        <v>737</v>
      </c>
    </row>
    <row r="404" spans="1:1" x14ac:dyDescent="0.2">
      <c r="A404" s="102" t="s">
        <v>2</v>
      </c>
    </row>
    <row r="405" spans="1:1" x14ac:dyDescent="0.2">
      <c r="A405" s="89" t="s">
        <v>178</v>
      </c>
    </row>
    <row r="406" spans="1:1" x14ac:dyDescent="0.2">
      <c r="A406" s="88" t="s">
        <v>184</v>
      </c>
    </row>
    <row r="407" spans="1:1" x14ac:dyDescent="0.2">
      <c r="A407" s="102" t="s">
        <v>718</v>
      </c>
    </row>
    <row r="408" spans="1:1" x14ac:dyDescent="0.2">
      <c r="A408" s="88"/>
    </row>
    <row r="409" spans="1:1" x14ac:dyDescent="0.2">
      <c r="A409" s="103" t="s">
        <v>818</v>
      </c>
    </row>
    <row r="410" spans="1:1" x14ac:dyDescent="0.2">
      <c r="A410" s="88" t="s">
        <v>177</v>
      </c>
    </row>
    <row r="411" spans="1:1" x14ac:dyDescent="0.2">
      <c r="A411" s="102" t="s">
        <v>887</v>
      </c>
    </row>
    <row r="412" spans="1:1" x14ac:dyDescent="0.2">
      <c r="A412" s="102" t="s">
        <v>34</v>
      </c>
    </row>
    <row r="413" spans="1:1" x14ac:dyDescent="0.2">
      <c r="A413" s="102" t="s">
        <v>737</v>
      </c>
    </row>
    <row r="414" spans="1:1" x14ac:dyDescent="0.2">
      <c r="A414" s="102" t="s">
        <v>3</v>
      </c>
    </row>
    <row r="415" spans="1:1" x14ac:dyDescent="0.2">
      <c r="A415" s="89" t="s">
        <v>178</v>
      </c>
    </row>
    <row r="416" spans="1:1" x14ac:dyDescent="0.2">
      <c r="A416" s="88" t="s">
        <v>184</v>
      </c>
    </row>
    <row r="417" spans="1:1" x14ac:dyDescent="0.2">
      <c r="A417" s="102" t="s">
        <v>718</v>
      </c>
    </row>
    <row r="418" spans="1:1" x14ac:dyDescent="0.2">
      <c r="A418" s="102"/>
    </row>
    <row r="419" spans="1:1" x14ac:dyDescent="0.2">
      <c r="A419" s="104" t="s">
        <v>792</v>
      </c>
    </row>
    <row r="420" spans="1:1" ht="25.5" x14ac:dyDescent="0.2">
      <c r="A420" s="104" t="s">
        <v>794</v>
      </c>
    </row>
    <row r="421" spans="1:1" x14ac:dyDescent="0.2">
      <c r="A421" s="60" t="s">
        <v>177</v>
      </c>
    </row>
    <row r="422" spans="1:1" x14ac:dyDescent="0.2">
      <c r="A422" s="102" t="s">
        <v>887</v>
      </c>
    </row>
    <row r="423" spans="1:1" x14ac:dyDescent="0.2">
      <c r="A423" s="102" t="s">
        <v>34</v>
      </c>
    </row>
    <row r="424" spans="1:1" x14ac:dyDescent="0.2">
      <c r="A424" s="102" t="s">
        <v>737</v>
      </c>
    </row>
    <row r="425" spans="1:1" x14ac:dyDescent="0.2">
      <c r="A425" s="101" t="s">
        <v>793</v>
      </c>
    </row>
    <row r="426" spans="1:1" x14ac:dyDescent="0.2">
      <c r="A426" s="59" t="s">
        <v>178</v>
      </c>
    </row>
    <row r="427" spans="1:1" x14ac:dyDescent="0.2">
      <c r="A427" s="60" t="s">
        <v>179</v>
      </c>
    </row>
    <row r="428" spans="1:1" x14ac:dyDescent="0.2">
      <c r="A428" s="60" t="s">
        <v>537</v>
      </c>
    </row>
    <row r="429" spans="1:1" x14ac:dyDescent="0.2">
      <c r="A429" s="59"/>
    </row>
    <row r="430" spans="1:1" ht="20.25" x14ac:dyDescent="0.3">
      <c r="A430" s="202" t="s">
        <v>219</v>
      </c>
    </row>
    <row r="431" spans="1:1" x14ac:dyDescent="0.2">
      <c r="A431" s="59"/>
    </row>
    <row r="432" spans="1:1" x14ac:dyDescent="0.2">
      <c r="A432" s="59" t="s">
        <v>175</v>
      </c>
    </row>
    <row r="433" spans="1:1" ht="25.5" x14ac:dyDescent="0.2">
      <c r="A433" s="101" t="s">
        <v>716</v>
      </c>
    </row>
    <row r="434" spans="1:1" x14ac:dyDescent="0.2">
      <c r="A434" s="60"/>
    </row>
    <row r="435" spans="1:1" x14ac:dyDescent="0.2">
      <c r="A435" s="59" t="s">
        <v>176</v>
      </c>
    </row>
    <row r="436" spans="1:1" x14ac:dyDescent="0.2">
      <c r="A436" s="60" t="s">
        <v>177</v>
      </c>
    </row>
    <row r="437" spans="1:1" x14ac:dyDescent="0.2">
      <c r="A437" s="102" t="s">
        <v>887</v>
      </c>
    </row>
    <row r="438" spans="1:1" x14ac:dyDescent="0.2">
      <c r="A438" s="60" t="s">
        <v>34</v>
      </c>
    </row>
    <row r="439" spans="1:1" x14ac:dyDescent="0.2">
      <c r="A439" s="60" t="s">
        <v>211</v>
      </c>
    </row>
    <row r="440" spans="1:1" x14ac:dyDescent="0.2">
      <c r="A440" s="101" t="s">
        <v>4</v>
      </c>
    </row>
    <row r="441" spans="1:1" x14ac:dyDescent="0.2">
      <c r="A441" s="64" t="s">
        <v>212</v>
      </c>
    </row>
    <row r="442" spans="1:1" x14ac:dyDescent="0.2">
      <c r="A442" s="196" t="s">
        <v>719</v>
      </c>
    </row>
    <row r="443" spans="1:1" x14ac:dyDescent="0.2">
      <c r="A443" s="101" t="s">
        <v>720</v>
      </c>
    </row>
    <row r="444" spans="1:1" x14ac:dyDescent="0.2">
      <c r="A444" s="59" t="s">
        <v>178</v>
      </c>
    </row>
    <row r="445" spans="1:1" x14ac:dyDescent="0.2">
      <c r="A445" s="60" t="s">
        <v>179</v>
      </c>
    </row>
    <row r="446" spans="1:1" x14ac:dyDescent="0.2">
      <c r="A446" s="60" t="s">
        <v>537</v>
      </c>
    </row>
    <row r="447" spans="1:1" x14ac:dyDescent="0.2">
      <c r="A447" s="59"/>
    </row>
    <row r="448" spans="1:1" x14ac:dyDescent="0.2">
      <c r="A448" s="59" t="s">
        <v>180</v>
      </c>
    </row>
    <row r="449" spans="1:1" x14ac:dyDescent="0.2">
      <c r="A449" s="60" t="s">
        <v>177</v>
      </c>
    </row>
    <row r="450" spans="1:1" x14ac:dyDescent="0.2">
      <c r="A450" s="102" t="s">
        <v>887</v>
      </c>
    </row>
    <row r="451" spans="1:1" x14ac:dyDescent="0.2">
      <c r="A451" s="60" t="s">
        <v>34</v>
      </c>
    </row>
    <row r="452" spans="1:1" x14ac:dyDescent="0.2">
      <c r="A452" s="60" t="s">
        <v>211</v>
      </c>
    </row>
    <row r="453" spans="1:1" x14ac:dyDescent="0.2">
      <c r="A453" s="101" t="s">
        <v>4</v>
      </c>
    </row>
    <row r="454" spans="1:1" x14ac:dyDescent="0.2">
      <c r="A454" s="64" t="s">
        <v>212</v>
      </c>
    </row>
    <row r="455" spans="1:1" x14ac:dyDescent="0.2">
      <c r="A455" s="196" t="s">
        <v>719</v>
      </c>
    </row>
    <row r="456" spans="1:1" x14ac:dyDescent="0.2">
      <c r="A456" s="60" t="s">
        <v>183</v>
      </c>
    </row>
    <row r="457" spans="1:1" x14ac:dyDescent="0.2">
      <c r="A457" s="59" t="s">
        <v>178</v>
      </c>
    </row>
    <row r="458" spans="1:1" x14ac:dyDescent="0.2">
      <c r="A458" s="60" t="s">
        <v>184</v>
      </c>
    </row>
    <row r="459" spans="1:1" x14ac:dyDescent="0.2">
      <c r="A459" s="60" t="s">
        <v>537</v>
      </c>
    </row>
    <row r="460" spans="1:1" x14ac:dyDescent="0.2">
      <c r="A460" s="59"/>
    </row>
    <row r="461" spans="1:1" x14ac:dyDescent="0.2">
      <c r="A461" s="59" t="s">
        <v>185</v>
      </c>
    </row>
    <row r="462" spans="1:1" ht="25.5" x14ac:dyDescent="0.2">
      <c r="A462" s="103" t="s">
        <v>889</v>
      </c>
    </row>
    <row r="463" spans="1:1" ht="25.5" x14ac:dyDescent="0.2">
      <c r="A463" s="59" t="s">
        <v>186</v>
      </c>
    </row>
    <row r="464" spans="1:1" x14ac:dyDescent="0.2">
      <c r="A464" s="59"/>
    </row>
    <row r="465" spans="1:1" x14ac:dyDescent="0.2">
      <c r="A465" s="60" t="s">
        <v>187</v>
      </c>
    </row>
    <row r="466" spans="1:1" x14ac:dyDescent="0.2">
      <c r="A466" s="60" t="s">
        <v>188</v>
      </c>
    </row>
    <row r="467" spans="1:1" x14ac:dyDescent="0.2">
      <c r="A467" s="101" t="s">
        <v>4</v>
      </c>
    </row>
    <row r="468" spans="1:1" x14ac:dyDescent="0.2">
      <c r="A468" s="60" t="s">
        <v>536</v>
      </c>
    </row>
    <row r="469" spans="1:1" x14ac:dyDescent="0.2">
      <c r="A469" s="196" t="s">
        <v>719</v>
      </c>
    </row>
    <row r="470" spans="1:1" x14ac:dyDescent="0.2">
      <c r="A470" s="101" t="s">
        <v>888</v>
      </c>
    </row>
    <row r="471" spans="1:1" x14ac:dyDescent="0.2">
      <c r="A471" s="60" t="s">
        <v>179</v>
      </c>
    </row>
    <row r="472" spans="1:1" x14ac:dyDescent="0.2">
      <c r="A472" s="60" t="s">
        <v>538</v>
      </c>
    </row>
    <row r="473" spans="1:1" x14ac:dyDescent="0.2">
      <c r="A473" s="59"/>
    </row>
    <row r="474" spans="1:1" x14ac:dyDescent="0.2">
      <c r="A474" s="104" t="s">
        <v>1</v>
      </c>
    </row>
    <row r="475" spans="1:1" x14ac:dyDescent="0.2">
      <c r="A475" s="60" t="s">
        <v>177</v>
      </c>
    </row>
    <row r="476" spans="1:1" x14ac:dyDescent="0.2">
      <c r="A476" s="102" t="s">
        <v>887</v>
      </c>
    </row>
    <row r="477" spans="1:1" x14ac:dyDescent="0.2">
      <c r="A477" s="60" t="s">
        <v>34</v>
      </c>
    </row>
    <row r="478" spans="1:1" x14ac:dyDescent="0.2">
      <c r="A478" s="60" t="s">
        <v>211</v>
      </c>
    </row>
    <row r="479" spans="1:1" x14ac:dyDescent="0.2">
      <c r="A479" s="101" t="s">
        <v>4</v>
      </c>
    </row>
    <row r="480" spans="1:1" x14ac:dyDescent="0.2">
      <c r="A480" s="64" t="s">
        <v>212</v>
      </c>
    </row>
    <row r="481" spans="1:1" x14ac:dyDescent="0.2">
      <c r="A481" s="196" t="s">
        <v>719</v>
      </c>
    </row>
    <row r="482" spans="1:1" x14ac:dyDescent="0.2">
      <c r="A482" s="101" t="s">
        <v>2</v>
      </c>
    </row>
    <row r="483" spans="1:1" x14ac:dyDescent="0.2">
      <c r="A483" s="59" t="s">
        <v>178</v>
      </c>
    </row>
    <row r="484" spans="1:1" x14ac:dyDescent="0.2">
      <c r="A484" s="60" t="s">
        <v>179</v>
      </c>
    </row>
    <row r="485" spans="1:1" x14ac:dyDescent="0.2">
      <c r="A485" s="60" t="s">
        <v>537</v>
      </c>
    </row>
    <row r="486" spans="1:1" x14ac:dyDescent="0.2">
      <c r="A486" s="60"/>
    </row>
    <row r="487" spans="1:1" x14ac:dyDescent="0.2">
      <c r="A487" s="104" t="s">
        <v>818</v>
      </c>
    </row>
    <row r="488" spans="1:1" x14ac:dyDescent="0.2">
      <c r="A488" s="60" t="s">
        <v>177</v>
      </c>
    </row>
    <row r="489" spans="1:1" x14ac:dyDescent="0.2">
      <c r="A489" s="102" t="s">
        <v>887</v>
      </c>
    </row>
    <row r="490" spans="1:1" x14ac:dyDescent="0.2">
      <c r="A490" s="60" t="s">
        <v>34</v>
      </c>
    </row>
    <row r="491" spans="1:1" x14ac:dyDescent="0.2">
      <c r="A491" s="60" t="s">
        <v>211</v>
      </c>
    </row>
    <row r="492" spans="1:1" x14ac:dyDescent="0.2">
      <c r="A492" s="101" t="s">
        <v>4</v>
      </c>
    </row>
    <row r="493" spans="1:1" x14ac:dyDescent="0.2">
      <c r="A493" s="64" t="s">
        <v>212</v>
      </c>
    </row>
    <row r="494" spans="1:1" x14ac:dyDescent="0.2">
      <c r="A494" s="196" t="s">
        <v>719</v>
      </c>
    </row>
    <row r="495" spans="1:1" x14ac:dyDescent="0.2">
      <c r="A495" s="101" t="s">
        <v>3</v>
      </c>
    </row>
    <row r="496" spans="1:1" x14ac:dyDescent="0.2">
      <c r="A496" s="59" t="s">
        <v>178</v>
      </c>
    </row>
    <row r="497" spans="1:1" x14ac:dyDescent="0.2">
      <c r="A497" s="60" t="s">
        <v>179</v>
      </c>
    </row>
    <row r="498" spans="1:1" x14ac:dyDescent="0.2">
      <c r="A498" s="60" t="s">
        <v>537</v>
      </c>
    </row>
    <row r="499" spans="1:1" x14ac:dyDescent="0.2">
      <c r="A499" s="60"/>
    </row>
    <row r="500" spans="1:1" x14ac:dyDescent="0.2">
      <c r="A500" s="104" t="s">
        <v>792</v>
      </c>
    </row>
    <row r="501" spans="1:1" ht="25.5" x14ac:dyDescent="0.2">
      <c r="A501" s="104" t="s">
        <v>794</v>
      </c>
    </row>
    <row r="502" spans="1:1" x14ac:dyDescent="0.2">
      <c r="A502" s="60" t="s">
        <v>177</v>
      </c>
    </row>
    <row r="503" spans="1:1" x14ac:dyDescent="0.2">
      <c r="A503" s="102" t="s">
        <v>887</v>
      </c>
    </row>
    <row r="504" spans="1:1" x14ac:dyDescent="0.2">
      <c r="A504" s="60" t="s">
        <v>34</v>
      </c>
    </row>
    <row r="505" spans="1:1" x14ac:dyDescent="0.2">
      <c r="A505" s="60" t="s">
        <v>211</v>
      </c>
    </row>
    <row r="506" spans="1:1" x14ac:dyDescent="0.2">
      <c r="A506" s="101" t="s">
        <v>4</v>
      </c>
    </row>
    <row r="507" spans="1:1" x14ac:dyDescent="0.2">
      <c r="A507" s="64" t="s">
        <v>212</v>
      </c>
    </row>
    <row r="508" spans="1:1" x14ac:dyDescent="0.2">
      <c r="A508" s="196" t="s">
        <v>719</v>
      </c>
    </row>
    <row r="509" spans="1:1" x14ac:dyDescent="0.2">
      <c r="A509" s="101" t="s">
        <v>793</v>
      </c>
    </row>
    <row r="510" spans="1:1" x14ac:dyDescent="0.2">
      <c r="A510" s="59" t="s">
        <v>178</v>
      </c>
    </row>
    <row r="511" spans="1:1" x14ac:dyDescent="0.2">
      <c r="A511" s="60" t="s">
        <v>179</v>
      </c>
    </row>
    <row r="512" spans="1:1" x14ac:dyDescent="0.2">
      <c r="A512" s="60" t="s">
        <v>537</v>
      </c>
    </row>
    <row r="513" spans="1:1" x14ac:dyDescent="0.2">
      <c r="A513" s="60"/>
    </row>
    <row r="514" spans="1:1" x14ac:dyDescent="0.2">
      <c r="A514" s="59"/>
    </row>
    <row r="515" spans="1:1" ht="20.25" x14ac:dyDescent="0.3">
      <c r="A515" s="202" t="s">
        <v>722</v>
      </c>
    </row>
    <row r="516" spans="1:1" x14ac:dyDescent="0.2">
      <c r="A516" s="59"/>
    </row>
    <row r="517" spans="1:1" x14ac:dyDescent="0.2">
      <c r="A517" s="59" t="s">
        <v>175</v>
      </c>
    </row>
    <row r="518" spans="1:1" ht="25.5" x14ac:dyDescent="0.2">
      <c r="A518" s="101" t="s">
        <v>716</v>
      </c>
    </row>
    <row r="519" spans="1:1" x14ac:dyDescent="0.2">
      <c r="A519" s="60"/>
    </row>
    <row r="520" spans="1:1" x14ac:dyDescent="0.2">
      <c r="A520" s="59" t="s">
        <v>176</v>
      </c>
    </row>
    <row r="521" spans="1:1" x14ac:dyDescent="0.2">
      <c r="A521" s="60" t="s">
        <v>177</v>
      </c>
    </row>
    <row r="522" spans="1:1" x14ac:dyDescent="0.2">
      <c r="A522" s="102" t="s">
        <v>887</v>
      </c>
    </row>
    <row r="523" spans="1:1" x14ac:dyDescent="0.2">
      <c r="A523" s="60" t="s">
        <v>539</v>
      </c>
    </row>
    <row r="524" spans="1:1" x14ac:dyDescent="0.2">
      <c r="A524" s="60" t="s">
        <v>34</v>
      </c>
    </row>
    <row r="525" spans="1:1" x14ac:dyDescent="0.2">
      <c r="A525" s="60" t="s">
        <v>540</v>
      </c>
    </row>
    <row r="526" spans="1:1" x14ac:dyDescent="0.2">
      <c r="A526" s="59" t="s">
        <v>178</v>
      </c>
    </row>
    <row r="527" spans="1:1" x14ac:dyDescent="0.2">
      <c r="A527" s="60" t="s">
        <v>179</v>
      </c>
    </row>
    <row r="528" spans="1:1" x14ac:dyDescent="0.2">
      <c r="A528" s="60" t="s">
        <v>814</v>
      </c>
    </row>
    <row r="529" spans="1:1" x14ac:dyDescent="0.2">
      <c r="A529" s="59"/>
    </row>
    <row r="530" spans="1:1" x14ac:dyDescent="0.2">
      <c r="A530" s="59" t="s">
        <v>180</v>
      </c>
    </row>
    <row r="531" spans="1:1" x14ac:dyDescent="0.2">
      <c r="A531" s="60" t="s">
        <v>177</v>
      </c>
    </row>
    <row r="532" spans="1:1" x14ac:dyDescent="0.2">
      <c r="A532" s="102" t="s">
        <v>887</v>
      </c>
    </row>
    <row r="533" spans="1:1" x14ac:dyDescent="0.2">
      <c r="A533" s="60" t="s">
        <v>539</v>
      </c>
    </row>
    <row r="534" spans="1:1" x14ac:dyDescent="0.2">
      <c r="A534" s="60" t="s">
        <v>34</v>
      </c>
    </row>
    <row r="535" spans="1:1" x14ac:dyDescent="0.2">
      <c r="A535" s="60" t="s">
        <v>183</v>
      </c>
    </row>
    <row r="536" spans="1:1" x14ac:dyDescent="0.2">
      <c r="A536" s="59" t="s">
        <v>178</v>
      </c>
    </row>
    <row r="537" spans="1:1" x14ac:dyDescent="0.2">
      <c r="A537" s="60" t="s">
        <v>184</v>
      </c>
    </row>
    <row r="538" spans="1:1" x14ac:dyDescent="0.2">
      <c r="A538" s="60" t="s">
        <v>814</v>
      </c>
    </row>
    <row r="539" spans="1:1" x14ac:dyDescent="0.2">
      <c r="A539" s="59"/>
    </row>
    <row r="540" spans="1:1" x14ac:dyDescent="0.2">
      <c r="A540" s="59" t="s">
        <v>185</v>
      </c>
    </row>
    <row r="541" spans="1:1" ht="25.5" x14ac:dyDescent="0.2">
      <c r="A541" s="103" t="s">
        <v>889</v>
      </c>
    </row>
    <row r="542" spans="1:1" ht="25.5" x14ac:dyDescent="0.2">
      <c r="A542" s="59" t="s">
        <v>186</v>
      </c>
    </row>
    <row r="543" spans="1:1" x14ac:dyDescent="0.2">
      <c r="A543" s="59"/>
    </row>
    <row r="544" spans="1:1" x14ac:dyDescent="0.2">
      <c r="A544" s="60" t="s">
        <v>187</v>
      </c>
    </row>
    <row r="545" spans="1:1" x14ac:dyDescent="0.2">
      <c r="A545" s="60" t="s">
        <v>188</v>
      </c>
    </row>
    <row r="546" spans="1:1" x14ac:dyDescent="0.2">
      <c r="A546" s="60" t="s">
        <v>539</v>
      </c>
    </row>
    <row r="547" spans="1:1" x14ac:dyDescent="0.2">
      <c r="A547" s="101" t="s">
        <v>888</v>
      </c>
    </row>
    <row r="548" spans="1:1" x14ac:dyDescent="0.2">
      <c r="A548" s="60" t="s">
        <v>179</v>
      </c>
    </row>
    <row r="549" spans="1:1" x14ac:dyDescent="0.2">
      <c r="A549" s="60" t="s">
        <v>189</v>
      </c>
    </row>
    <row r="550" spans="1:1" x14ac:dyDescent="0.2">
      <c r="A550" s="59"/>
    </row>
    <row r="551" spans="1:1" x14ac:dyDescent="0.2">
      <c r="A551" s="104" t="s">
        <v>1</v>
      </c>
    </row>
    <row r="552" spans="1:1" x14ac:dyDescent="0.2">
      <c r="A552" s="60" t="s">
        <v>190</v>
      </c>
    </row>
    <row r="553" spans="1:1" x14ac:dyDescent="0.2">
      <c r="A553" s="102" t="s">
        <v>887</v>
      </c>
    </row>
    <row r="554" spans="1:1" x14ac:dyDescent="0.2">
      <c r="A554" s="60" t="s">
        <v>541</v>
      </c>
    </row>
    <row r="555" spans="1:1" x14ac:dyDescent="0.2">
      <c r="A555" s="60" t="s">
        <v>34</v>
      </c>
    </row>
    <row r="556" spans="1:1" x14ac:dyDescent="0.2">
      <c r="A556" s="101" t="s">
        <v>2</v>
      </c>
    </row>
    <row r="557" spans="1:1" x14ac:dyDescent="0.2">
      <c r="A557" s="59" t="s">
        <v>178</v>
      </c>
    </row>
    <row r="558" spans="1:1" x14ac:dyDescent="0.2">
      <c r="A558" s="60" t="s">
        <v>179</v>
      </c>
    </row>
    <row r="559" spans="1:1" x14ac:dyDescent="0.2">
      <c r="A559" s="60" t="s">
        <v>814</v>
      </c>
    </row>
    <row r="560" spans="1:1" x14ac:dyDescent="0.2">
      <c r="A560" s="60" t="s">
        <v>542</v>
      </c>
    </row>
    <row r="561" spans="1:1" x14ac:dyDescent="0.2">
      <c r="A561" s="104" t="s">
        <v>818</v>
      </c>
    </row>
    <row r="562" spans="1:1" x14ac:dyDescent="0.2">
      <c r="A562" s="60" t="s">
        <v>190</v>
      </c>
    </row>
    <row r="563" spans="1:1" x14ac:dyDescent="0.2">
      <c r="A563" s="102" t="s">
        <v>887</v>
      </c>
    </row>
    <row r="564" spans="1:1" x14ac:dyDescent="0.2">
      <c r="A564" s="60" t="s">
        <v>541</v>
      </c>
    </row>
    <row r="565" spans="1:1" x14ac:dyDescent="0.2">
      <c r="A565" s="60" t="s">
        <v>34</v>
      </c>
    </row>
    <row r="566" spans="1:1" x14ac:dyDescent="0.2">
      <c r="A566" s="101" t="s">
        <v>3</v>
      </c>
    </row>
    <row r="567" spans="1:1" x14ac:dyDescent="0.2">
      <c r="A567" s="59" t="s">
        <v>178</v>
      </c>
    </row>
    <row r="568" spans="1:1" x14ac:dyDescent="0.2">
      <c r="A568" s="60" t="s">
        <v>179</v>
      </c>
    </row>
    <row r="569" spans="1:1" x14ac:dyDescent="0.2">
      <c r="A569" s="60" t="s">
        <v>814</v>
      </c>
    </row>
    <row r="570" spans="1:1" x14ac:dyDescent="0.2">
      <c r="A570" s="60"/>
    </row>
    <row r="571" spans="1:1" x14ac:dyDescent="0.2">
      <c r="A571" s="104" t="s">
        <v>792</v>
      </c>
    </row>
    <row r="572" spans="1:1" ht="25.5" x14ac:dyDescent="0.2">
      <c r="A572" s="104" t="s">
        <v>794</v>
      </c>
    </row>
    <row r="573" spans="1:1" x14ac:dyDescent="0.2">
      <c r="A573" s="60" t="s">
        <v>177</v>
      </c>
    </row>
    <row r="574" spans="1:1" x14ac:dyDescent="0.2">
      <c r="A574" s="102" t="s">
        <v>887</v>
      </c>
    </row>
    <row r="575" spans="1:1" x14ac:dyDescent="0.2">
      <c r="A575" s="60" t="s">
        <v>541</v>
      </c>
    </row>
    <row r="576" spans="1:1" x14ac:dyDescent="0.2">
      <c r="A576" s="60" t="s">
        <v>34</v>
      </c>
    </row>
    <row r="577" spans="1:1" x14ac:dyDescent="0.2">
      <c r="A577" s="101" t="s">
        <v>793</v>
      </c>
    </row>
    <row r="578" spans="1:1" x14ac:dyDescent="0.2">
      <c r="A578" s="59" t="s">
        <v>178</v>
      </c>
    </row>
    <row r="579" spans="1:1" x14ac:dyDescent="0.2">
      <c r="A579" s="60" t="s">
        <v>179</v>
      </c>
    </row>
    <row r="580" spans="1:1" x14ac:dyDescent="0.2">
      <c r="A580" s="60" t="s">
        <v>537</v>
      </c>
    </row>
    <row r="581" spans="1:1" x14ac:dyDescent="0.2">
      <c r="A581" s="60" t="s">
        <v>542</v>
      </c>
    </row>
    <row r="582" spans="1:1" x14ac:dyDescent="0.2">
      <c r="A582" s="104" t="s">
        <v>723</v>
      </c>
    </row>
    <row r="583" spans="1:1" x14ac:dyDescent="0.2">
      <c r="A583" s="59"/>
    </row>
    <row r="584" spans="1:1" ht="25.5" x14ac:dyDescent="0.2">
      <c r="A584" s="60" t="s">
        <v>543</v>
      </c>
    </row>
    <row r="585" spans="1:1" x14ac:dyDescent="0.2">
      <c r="A585" s="60"/>
    </row>
    <row r="586" spans="1:1" ht="20.25" x14ac:dyDescent="0.3">
      <c r="A586" s="202" t="s">
        <v>724</v>
      </c>
    </row>
    <row r="587" spans="1:1" x14ac:dyDescent="0.2">
      <c r="A587" s="59"/>
    </row>
    <row r="588" spans="1:1" x14ac:dyDescent="0.2">
      <c r="A588" s="59" t="s">
        <v>175</v>
      </c>
    </row>
    <row r="589" spans="1:1" ht="25.5" x14ac:dyDescent="0.2">
      <c r="A589" s="101" t="s">
        <v>716</v>
      </c>
    </row>
    <row r="590" spans="1:1" x14ac:dyDescent="0.2">
      <c r="A590" s="60"/>
    </row>
    <row r="591" spans="1:1" x14ac:dyDescent="0.2">
      <c r="A591" s="59" t="s">
        <v>176</v>
      </c>
    </row>
    <row r="592" spans="1:1" x14ac:dyDescent="0.2">
      <c r="A592" s="60" t="s">
        <v>177</v>
      </c>
    </row>
    <row r="593" spans="1:1" x14ac:dyDescent="0.2">
      <c r="A593" s="102" t="s">
        <v>887</v>
      </c>
    </row>
    <row r="594" spans="1:1" x14ac:dyDescent="0.2">
      <c r="A594" s="60" t="s">
        <v>34</v>
      </c>
    </row>
    <row r="595" spans="1:1" x14ac:dyDescent="0.2">
      <c r="A595" s="102" t="s">
        <v>769</v>
      </c>
    </row>
    <row r="596" spans="1:1" x14ac:dyDescent="0.2">
      <c r="A596" s="102" t="s">
        <v>725</v>
      </c>
    </row>
    <row r="597" spans="1:1" x14ac:dyDescent="0.2">
      <c r="A597" s="196" t="s">
        <v>726</v>
      </c>
    </row>
    <row r="598" spans="1:1" x14ac:dyDescent="0.2">
      <c r="A598" s="196" t="s">
        <v>770</v>
      </c>
    </row>
    <row r="599" spans="1:1" x14ac:dyDescent="0.2">
      <c r="A599" s="101" t="s">
        <v>720</v>
      </c>
    </row>
    <row r="600" spans="1:1" x14ac:dyDescent="0.2">
      <c r="A600" s="101" t="s">
        <v>727</v>
      </c>
    </row>
    <row r="601" spans="1:1" x14ac:dyDescent="0.2">
      <c r="A601" s="101" t="s">
        <v>728</v>
      </c>
    </row>
    <row r="602" spans="1:1" x14ac:dyDescent="0.2">
      <c r="A602" s="104" t="s">
        <v>178</v>
      </c>
    </row>
    <row r="603" spans="1:1" x14ac:dyDescent="0.2">
      <c r="A603" s="60" t="s">
        <v>179</v>
      </c>
    </row>
    <row r="604" spans="1:1" x14ac:dyDescent="0.2">
      <c r="A604" s="60" t="s">
        <v>537</v>
      </c>
    </row>
    <row r="605" spans="1:1" x14ac:dyDescent="0.2">
      <c r="A605" s="59"/>
    </row>
    <row r="606" spans="1:1" x14ac:dyDescent="0.2">
      <c r="A606" s="59" t="s">
        <v>180</v>
      </c>
    </row>
    <row r="607" spans="1:1" x14ac:dyDescent="0.2">
      <c r="A607" s="60" t="s">
        <v>177</v>
      </c>
    </row>
    <row r="608" spans="1:1" x14ac:dyDescent="0.2">
      <c r="A608" s="102" t="s">
        <v>887</v>
      </c>
    </row>
    <row r="609" spans="1:4" x14ac:dyDescent="0.2">
      <c r="A609" s="60" t="s">
        <v>34</v>
      </c>
    </row>
    <row r="610" spans="1:4" x14ac:dyDescent="0.2">
      <c r="A610" s="102" t="s">
        <v>769</v>
      </c>
    </row>
    <row r="611" spans="1:4" x14ac:dyDescent="0.2">
      <c r="A611" s="102" t="s">
        <v>725</v>
      </c>
    </row>
    <row r="612" spans="1:4" x14ac:dyDescent="0.2">
      <c r="A612" s="196" t="s">
        <v>726</v>
      </c>
    </row>
    <row r="613" spans="1:4" x14ac:dyDescent="0.2">
      <c r="A613" s="196" t="s">
        <v>770</v>
      </c>
    </row>
    <row r="614" spans="1:4" x14ac:dyDescent="0.2">
      <c r="A614" s="60" t="s">
        <v>183</v>
      </c>
    </row>
    <row r="615" spans="1:4" x14ac:dyDescent="0.2">
      <c r="A615" s="59" t="s">
        <v>178</v>
      </c>
    </row>
    <row r="616" spans="1:4" x14ac:dyDescent="0.2">
      <c r="A616" s="60" t="s">
        <v>184</v>
      </c>
      <c r="D616" s="107"/>
    </row>
    <row r="617" spans="1:4" x14ac:dyDescent="0.2">
      <c r="A617" s="60" t="s">
        <v>537</v>
      </c>
      <c r="D617" s="107"/>
    </row>
    <row r="618" spans="1:4" x14ac:dyDescent="0.2">
      <c r="A618" s="59"/>
      <c r="D618" s="107"/>
    </row>
    <row r="619" spans="1:4" x14ac:dyDescent="0.2">
      <c r="A619" s="59" t="s">
        <v>185</v>
      </c>
      <c r="D619" s="107"/>
    </row>
    <row r="620" spans="1:4" ht="25.5" x14ac:dyDescent="0.2">
      <c r="A620" s="103" t="s">
        <v>889</v>
      </c>
      <c r="D620" s="107"/>
    </row>
    <row r="621" spans="1:4" ht="25.5" x14ac:dyDescent="0.2">
      <c r="A621" s="59" t="s">
        <v>186</v>
      </c>
      <c r="D621" s="107"/>
    </row>
    <row r="622" spans="1:4" x14ac:dyDescent="0.2">
      <c r="A622" s="59"/>
      <c r="D622" s="107"/>
    </row>
    <row r="623" spans="1:4" x14ac:dyDescent="0.2">
      <c r="A623" s="60" t="s">
        <v>187</v>
      </c>
      <c r="D623" s="107"/>
    </row>
    <row r="624" spans="1:4" x14ac:dyDescent="0.2">
      <c r="A624" s="60" t="s">
        <v>188</v>
      </c>
      <c r="D624" s="107"/>
    </row>
    <row r="625" spans="1:4" x14ac:dyDescent="0.2">
      <c r="A625" s="101" t="s">
        <v>4</v>
      </c>
      <c r="D625" s="107"/>
    </row>
    <row r="626" spans="1:4" x14ac:dyDescent="0.2">
      <c r="A626" s="101" t="s">
        <v>771</v>
      </c>
      <c r="D626" s="107"/>
    </row>
    <row r="627" spans="1:4" x14ac:dyDescent="0.2">
      <c r="A627" s="196" t="s">
        <v>770</v>
      </c>
      <c r="D627" s="107"/>
    </row>
    <row r="628" spans="1:4" x14ac:dyDescent="0.2">
      <c r="A628" s="101" t="s">
        <v>888</v>
      </c>
      <c r="B628" s="65"/>
      <c r="C628" s="65"/>
      <c r="D628" s="108"/>
    </row>
    <row r="629" spans="1:4" x14ac:dyDescent="0.2">
      <c r="A629" s="60" t="s">
        <v>179</v>
      </c>
      <c r="B629" s="106"/>
      <c r="C629" s="106"/>
      <c r="D629" s="103"/>
    </row>
    <row r="630" spans="1:4" x14ac:dyDescent="0.2">
      <c r="A630" s="60" t="s">
        <v>538</v>
      </c>
      <c r="B630" s="106"/>
      <c r="C630" s="106"/>
      <c r="D630" s="103"/>
    </row>
    <row r="631" spans="1:4" x14ac:dyDescent="0.2">
      <c r="A631" s="59"/>
      <c r="B631" s="106"/>
      <c r="C631" s="106"/>
      <c r="D631" s="103"/>
    </row>
    <row r="632" spans="1:4" x14ac:dyDescent="0.2">
      <c r="A632" s="104" t="s">
        <v>1</v>
      </c>
      <c r="B632" s="106"/>
      <c r="C632" s="106"/>
      <c r="D632" s="103"/>
    </row>
    <row r="633" spans="1:4" x14ac:dyDescent="0.2">
      <c r="A633" s="60" t="s">
        <v>177</v>
      </c>
      <c r="B633" s="105"/>
      <c r="C633" s="105"/>
      <c r="D633" s="109"/>
    </row>
    <row r="634" spans="1:4" x14ac:dyDescent="0.2">
      <c r="A634" s="102" t="s">
        <v>887</v>
      </c>
      <c r="B634" s="105"/>
      <c r="C634" s="105"/>
      <c r="D634" s="109"/>
    </row>
    <row r="635" spans="1:4" x14ac:dyDescent="0.2">
      <c r="A635" s="60" t="s">
        <v>34</v>
      </c>
      <c r="B635" s="105"/>
      <c r="C635" s="105"/>
      <c r="D635" s="109"/>
    </row>
    <row r="636" spans="1:4" x14ac:dyDescent="0.2">
      <c r="A636" s="102" t="s">
        <v>769</v>
      </c>
      <c r="B636" s="105"/>
      <c r="C636" s="105"/>
      <c r="D636" s="109"/>
    </row>
    <row r="637" spans="1:4" x14ac:dyDescent="0.2">
      <c r="A637" s="102" t="s">
        <v>725</v>
      </c>
      <c r="B637" s="105"/>
      <c r="C637" s="105"/>
      <c r="D637" s="109"/>
    </row>
    <row r="638" spans="1:4" x14ac:dyDescent="0.2">
      <c r="A638" s="196" t="s">
        <v>726</v>
      </c>
      <c r="D638" s="107"/>
    </row>
    <row r="639" spans="1:4" x14ac:dyDescent="0.2">
      <c r="A639" s="196" t="s">
        <v>770</v>
      </c>
      <c r="D639" s="107"/>
    </row>
    <row r="640" spans="1:4" x14ac:dyDescent="0.2">
      <c r="A640" s="101" t="s">
        <v>2</v>
      </c>
      <c r="D640" s="107"/>
    </row>
    <row r="641" spans="1:4" x14ac:dyDescent="0.2">
      <c r="A641" s="59" t="s">
        <v>178</v>
      </c>
      <c r="D641" s="107"/>
    </row>
    <row r="642" spans="1:4" x14ac:dyDescent="0.2">
      <c r="A642" s="60" t="s">
        <v>179</v>
      </c>
    </row>
    <row r="643" spans="1:4" x14ac:dyDescent="0.2">
      <c r="A643" s="60" t="s">
        <v>537</v>
      </c>
    </row>
    <row r="644" spans="1:4" x14ac:dyDescent="0.2">
      <c r="A644" s="60"/>
    </row>
    <row r="645" spans="1:4" x14ac:dyDescent="0.2">
      <c r="A645" s="104" t="s">
        <v>818</v>
      </c>
    </row>
    <row r="646" spans="1:4" x14ac:dyDescent="0.2">
      <c r="A646" s="60" t="s">
        <v>177</v>
      </c>
    </row>
    <row r="647" spans="1:4" x14ac:dyDescent="0.2">
      <c r="A647" s="102" t="s">
        <v>887</v>
      </c>
    </row>
    <row r="648" spans="1:4" x14ac:dyDescent="0.2">
      <c r="A648" s="60" t="s">
        <v>34</v>
      </c>
    </row>
    <row r="649" spans="1:4" x14ac:dyDescent="0.2">
      <c r="A649" s="102" t="s">
        <v>769</v>
      </c>
    </row>
    <row r="650" spans="1:4" x14ac:dyDescent="0.2">
      <c r="A650" s="102" t="s">
        <v>725</v>
      </c>
    </row>
    <row r="651" spans="1:4" x14ac:dyDescent="0.2">
      <c r="A651" s="196" t="s">
        <v>726</v>
      </c>
    </row>
    <row r="652" spans="1:4" x14ac:dyDescent="0.2">
      <c r="A652" s="196" t="s">
        <v>770</v>
      </c>
    </row>
    <row r="653" spans="1:4" x14ac:dyDescent="0.2">
      <c r="A653" s="101" t="s">
        <v>3</v>
      </c>
    </row>
    <row r="654" spans="1:4" x14ac:dyDescent="0.2">
      <c r="A654" s="59" t="s">
        <v>178</v>
      </c>
    </row>
    <row r="655" spans="1:4" x14ac:dyDescent="0.2">
      <c r="A655" s="60" t="s">
        <v>179</v>
      </c>
    </row>
    <row r="656" spans="1:4" x14ac:dyDescent="0.2">
      <c r="A656" s="60" t="s">
        <v>537</v>
      </c>
    </row>
    <row r="657" spans="1:1" x14ac:dyDescent="0.2">
      <c r="A657" s="60"/>
    </row>
    <row r="658" spans="1:1" x14ac:dyDescent="0.2">
      <c r="A658" s="104" t="s">
        <v>792</v>
      </c>
    </row>
    <row r="659" spans="1:1" ht="25.5" x14ac:dyDescent="0.2">
      <c r="A659" s="104" t="s">
        <v>794</v>
      </c>
    </row>
    <row r="660" spans="1:1" x14ac:dyDescent="0.2">
      <c r="A660" s="60" t="s">
        <v>177</v>
      </c>
    </row>
    <row r="661" spans="1:1" x14ac:dyDescent="0.2">
      <c r="A661" s="102" t="s">
        <v>887</v>
      </c>
    </row>
    <row r="662" spans="1:1" x14ac:dyDescent="0.2">
      <c r="A662" s="60" t="s">
        <v>34</v>
      </c>
    </row>
    <row r="663" spans="1:1" x14ac:dyDescent="0.2">
      <c r="A663" s="102" t="s">
        <v>769</v>
      </c>
    </row>
    <row r="664" spans="1:1" x14ac:dyDescent="0.2">
      <c r="A664" s="102" t="s">
        <v>725</v>
      </c>
    </row>
    <row r="665" spans="1:1" x14ac:dyDescent="0.2">
      <c r="A665" s="196" t="s">
        <v>726</v>
      </c>
    </row>
    <row r="666" spans="1:1" x14ac:dyDescent="0.2">
      <c r="A666" s="196" t="s">
        <v>770</v>
      </c>
    </row>
    <row r="667" spans="1:1" x14ac:dyDescent="0.2">
      <c r="A667" s="101" t="s">
        <v>793</v>
      </c>
    </row>
    <row r="668" spans="1:1" x14ac:dyDescent="0.2">
      <c r="A668" s="59" t="s">
        <v>178</v>
      </c>
    </row>
    <row r="669" spans="1:1" x14ac:dyDescent="0.2">
      <c r="A669" s="60" t="s">
        <v>179</v>
      </c>
    </row>
    <row r="670" spans="1:1" x14ac:dyDescent="0.2">
      <c r="A670" s="60" t="s">
        <v>537</v>
      </c>
    </row>
    <row r="671" spans="1:1" x14ac:dyDescent="0.2">
      <c r="A671" s="59"/>
    </row>
    <row r="672" spans="1:1" x14ac:dyDescent="0.2">
      <c r="A672" s="61" t="s">
        <v>544</v>
      </c>
    </row>
    <row r="673" spans="1:1" x14ac:dyDescent="0.2">
      <c r="A673" s="59"/>
    </row>
    <row r="674" spans="1:1" x14ac:dyDescent="0.2">
      <c r="A674" s="60"/>
    </row>
    <row r="675" spans="1:1" x14ac:dyDescent="0.2">
      <c r="A675" s="104" t="s">
        <v>791</v>
      </c>
    </row>
    <row r="676" spans="1:1" x14ac:dyDescent="0.2">
      <c r="A676" s="64" t="s">
        <v>890</v>
      </c>
    </row>
    <row r="677" spans="1:1" x14ac:dyDescent="0.2">
      <c r="A677" s="64" t="s">
        <v>179</v>
      </c>
    </row>
    <row r="678" spans="1:1" x14ac:dyDescent="0.2">
      <c r="A678" s="64" t="s">
        <v>209</v>
      </c>
    </row>
    <row r="679" spans="1:1" x14ac:dyDescent="0.2">
      <c r="A679" s="64"/>
    </row>
    <row r="680" spans="1:1" x14ac:dyDescent="0.2">
      <c r="A680" s="59" t="s">
        <v>214</v>
      </c>
    </row>
    <row r="681" spans="1:1" ht="63.75" x14ac:dyDescent="0.2">
      <c r="A681" s="104" t="s">
        <v>5</v>
      </c>
    </row>
    <row r="682" spans="1:1" x14ac:dyDescent="0.2">
      <c r="A682" s="104"/>
    </row>
    <row r="683" spans="1:1" ht="25.5" x14ac:dyDescent="0.2">
      <c r="A683" s="262" t="s">
        <v>815</v>
      </c>
    </row>
    <row r="684" spans="1:1" x14ac:dyDescent="0.2">
      <c r="A684" s="261" t="s">
        <v>6</v>
      </c>
    </row>
    <row r="685" spans="1:1" ht="51" x14ac:dyDescent="0.2">
      <c r="A685" s="106" t="s">
        <v>816</v>
      </c>
    </row>
    <row r="686" spans="1:1" x14ac:dyDescent="0.2">
      <c r="A686" s="195" t="s">
        <v>7</v>
      </c>
    </row>
    <row r="687" spans="1:1" x14ac:dyDescent="0.2">
      <c r="A687" s="195" t="s">
        <v>780</v>
      </c>
    </row>
    <row r="688" spans="1:1" x14ac:dyDescent="0.2">
      <c r="A688" s="195" t="s">
        <v>9</v>
      </c>
    </row>
    <row r="689" spans="1:1" x14ac:dyDescent="0.2">
      <c r="A689" s="195" t="s">
        <v>8</v>
      </c>
    </row>
    <row r="690" spans="1:1" x14ac:dyDescent="0.2">
      <c r="A690" s="103"/>
    </row>
    <row r="691" spans="1:1" x14ac:dyDescent="0.2">
      <c r="A691" s="103"/>
    </row>
    <row r="692" spans="1:1" ht="18.75" x14ac:dyDescent="0.3">
      <c r="A692" s="37" t="s">
        <v>781</v>
      </c>
    </row>
    <row r="693" spans="1:1" x14ac:dyDescent="0.2">
      <c r="A693" s="196" t="s">
        <v>782</v>
      </c>
    </row>
    <row r="694" spans="1:1" ht="25.5" x14ac:dyDescent="0.2">
      <c r="A694" s="196" t="s">
        <v>797</v>
      </c>
    </row>
    <row r="695" spans="1:1" x14ac:dyDescent="0.2">
      <c r="A695" s="196"/>
    </row>
    <row r="696" spans="1:1" x14ac:dyDescent="0.2">
      <c r="A696" s="60" t="s">
        <v>177</v>
      </c>
    </row>
    <row r="697" spans="1:1" x14ac:dyDescent="0.2">
      <c r="A697" s="102" t="s">
        <v>887</v>
      </c>
    </row>
    <row r="698" spans="1:1" x14ac:dyDescent="0.2">
      <c r="A698" s="101" t="s">
        <v>783</v>
      </c>
    </row>
    <row r="699" spans="1:1" x14ac:dyDescent="0.2">
      <c r="A699" s="60" t="s">
        <v>34</v>
      </c>
    </row>
    <row r="700" spans="1:1" x14ac:dyDescent="0.2">
      <c r="A700" s="101" t="s">
        <v>784</v>
      </c>
    </row>
    <row r="701" spans="1:1" x14ac:dyDescent="0.2">
      <c r="A701" s="59" t="s">
        <v>178</v>
      </c>
    </row>
    <row r="702" spans="1:1" x14ac:dyDescent="0.2">
      <c r="A702" s="60" t="s">
        <v>179</v>
      </c>
    </row>
    <row r="703" spans="1:1" x14ac:dyDescent="0.2">
      <c r="A703" s="101" t="s">
        <v>785</v>
      </c>
    </row>
    <row r="704" spans="1:1" x14ac:dyDescent="0.2">
      <c r="A704" s="196"/>
    </row>
    <row r="705" spans="1:1" x14ac:dyDescent="0.2">
      <c r="A705" s="196"/>
    </row>
    <row r="706" spans="1:1" x14ac:dyDescent="0.2">
      <c r="A706" s="196"/>
    </row>
    <row r="707" spans="1:1" x14ac:dyDescent="0.2">
      <c r="A707" s="196" t="s">
        <v>740</v>
      </c>
    </row>
    <row r="708" spans="1:1" x14ac:dyDescent="0.2">
      <c r="A708" s="196"/>
    </row>
    <row r="709" spans="1:1" ht="18.75" x14ac:dyDescent="0.3">
      <c r="A709" s="340" t="s">
        <v>741</v>
      </c>
    </row>
    <row r="710" spans="1:1" ht="15.75" x14ac:dyDescent="0.25">
      <c r="A710" s="339" t="s">
        <v>742</v>
      </c>
    </row>
    <row r="711" spans="1:1" ht="31.5" x14ac:dyDescent="0.25">
      <c r="A711" s="339" t="s">
        <v>744</v>
      </c>
    </row>
    <row r="712" spans="1:1" ht="31.5" x14ac:dyDescent="0.25">
      <c r="A712" s="339" t="s">
        <v>524</v>
      </c>
    </row>
    <row r="713" spans="1:1" ht="15.75" x14ac:dyDescent="0.25">
      <c r="A713" s="339" t="s">
        <v>743</v>
      </c>
    </row>
  </sheetData>
  <phoneticPr fontId="0" type="noConversion"/>
  <pageMargins left="0.3" right="0.3" top="0.5" bottom="0.5" header="0.25" footer="0.5"/>
  <pageSetup fitToHeight="0" orientation="portrait" horizontalDpi="300" verticalDpi="300" r:id="rId1"/>
  <headerFooter alignWithMargins="0">
    <oddHeader>&amp;C&amp;A</oddHeader>
  </headerFooter>
  <rowBreaks count="14" manualBreakCount="14">
    <brk id="41" man="1"/>
    <brk id="97" man="1"/>
    <brk id="144" man="1"/>
    <brk id="186" man="1"/>
    <brk id="227" man="1"/>
    <brk id="276" man="1"/>
    <brk id="362" man="1"/>
    <brk id="408" man="1"/>
    <brk id="459" man="1"/>
    <brk id="513" man="1"/>
    <brk id="560" man="1"/>
    <brk id="605" man="1"/>
    <brk id="656" man="1"/>
    <brk id="68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4"/>
    <pageSetUpPr fitToPage="1"/>
  </sheetPr>
  <dimension ref="A1:X85"/>
  <sheetViews>
    <sheetView zoomScaleNormal="100" workbookViewId="0"/>
  </sheetViews>
  <sheetFormatPr defaultRowHeight="12.75" x14ac:dyDescent="0.2"/>
  <cols>
    <col min="1" max="1" width="11.140625" style="1" customWidth="1"/>
    <col min="2" max="4" width="9.140625" style="1"/>
    <col min="5" max="5" width="9.28515625" style="1" customWidth="1"/>
    <col min="6" max="8" width="5.85546875" style="1" customWidth="1"/>
    <col min="9" max="9" width="5.140625" style="125" customWidth="1"/>
    <col min="10" max="10" width="11.28515625" style="126" bestFit="1" customWidth="1"/>
    <col min="11" max="11" width="18.42578125" style="1" customWidth="1"/>
    <col min="12" max="12" width="5.28515625" style="1" customWidth="1"/>
    <col min="13" max="13" width="9.7109375" style="1" bestFit="1" customWidth="1"/>
    <col min="14" max="14" width="13.28515625" style="1" customWidth="1"/>
    <col min="15" max="15" width="12" style="1" customWidth="1"/>
    <col min="16" max="16" width="10.7109375" style="1" customWidth="1"/>
    <col min="17" max="17" width="10.85546875" style="1" customWidth="1"/>
    <col min="18" max="18" width="11.85546875" style="1" customWidth="1"/>
    <col min="19" max="19" width="12.5703125" style="1" customWidth="1"/>
    <col min="20" max="21" width="13.7109375" style="1" customWidth="1"/>
    <col min="22" max="22" width="13.5703125" style="1" customWidth="1"/>
    <col min="23" max="23" width="10.5703125" style="1" customWidth="1"/>
    <col min="24" max="24" width="12.140625" style="1" customWidth="1"/>
    <col min="25" max="25" width="13.85546875" style="1" customWidth="1"/>
    <col min="26" max="16384" width="9.140625" style="1"/>
  </cols>
  <sheetData>
    <row r="1" spans="1:24" x14ac:dyDescent="0.2">
      <c r="F1" s="186"/>
      <c r="G1" s="186"/>
    </row>
    <row r="2" spans="1:24" x14ac:dyDescent="0.2">
      <c r="F2" s="186"/>
      <c r="G2" s="186"/>
      <c r="M2" s="1" t="s">
        <v>102</v>
      </c>
    </row>
    <row r="3" spans="1:24" x14ac:dyDescent="0.2">
      <c r="A3" s="204" t="s">
        <v>763</v>
      </c>
      <c r="B3" s="1" t="str">
        <f>'Bus Data'!B2</f>
        <v>(SELECT)</v>
      </c>
      <c r="D3" s="1" t="str">
        <f>'Bus Data'!D2</f>
        <v>(SELECT)</v>
      </c>
      <c r="F3" s="186"/>
      <c r="G3" s="186"/>
      <c r="N3" s="127">
        <f>Inventory!C1</f>
        <v>424</v>
      </c>
      <c r="O3" s="127">
        <f>Inventory!D1</f>
        <v>425</v>
      </c>
      <c r="P3" s="127">
        <f>Inventory!E1</f>
        <v>425</v>
      </c>
      <c r="Q3" s="127">
        <f>Inventory!F1</f>
        <v>425</v>
      </c>
      <c r="R3" s="127">
        <f>Inventory!G1</f>
        <v>422</v>
      </c>
      <c r="S3" s="127">
        <f>Inventory!H1</f>
        <v>423</v>
      </c>
      <c r="T3" s="127">
        <f>Inventory!I1</f>
        <v>423</v>
      </c>
      <c r="U3" s="127">
        <f>Inventory!J1</f>
        <v>423</v>
      </c>
      <c r="V3" s="127">
        <f>Inventory!K1</f>
        <v>423</v>
      </c>
      <c r="W3" s="127">
        <f>Inventory!L1</f>
        <v>423</v>
      </c>
      <c r="X3" s="127"/>
    </row>
    <row r="4" spans="1:24" x14ac:dyDescent="0.2">
      <c r="F4" s="186"/>
      <c r="G4" s="186"/>
      <c r="I4" s="128" t="s">
        <v>103</v>
      </c>
      <c r="J4" s="128"/>
      <c r="N4" s="127" t="str">
        <f>Inventory!C2</f>
        <v>Oil</v>
      </c>
      <c r="O4" s="127" t="str">
        <f>Inventory!D2</f>
        <v>Tires</v>
      </c>
      <c r="P4" s="127" t="str">
        <f>Inventory!E2</f>
        <v>Tires</v>
      </c>
      <c r="Q4" s="127" t="str">
        <f>Inventory!F2</f>
        <v>Tires</v>
      </c>
      <c r="R4" s="127" t="str">
        <f>Inventory!G2</f>
        <v>Repair Parts</v>
      </c>
      <c r="S4" s="127" t="str">
        <f>Inventory!H2</f>
        <v>Diesel</v>
      </c>
      <c r="T4" s="127" t="str">
        <f>Inventory!I2</f>
        <v>Diesel</v>
      </c>
      <c r="U4" s="127" t="str">
        <f>Inventory!J2</f>
        <v>Gasoline</v>
      </c>
      <c r="V4" s="127" t="str">
        <f>Inventory!K2</f>
        <v>Gasoline</v>
      </c>
      <c r="W4" s="127" t="str">
        <f>Inventory!L2</f>
        <v>Other Fuels and DEF</v>
      </c>
      <c r="X4" s="127" t="str">
        <f>Inventory!M2</f>
        <v>Total</v>
      </c>
    </row>
    <row r="5" spans="1:24" x14ac:dyDescent="0.2">
      <c r="A5" s="1" t="s">
        <v>104</v>
      </c>
      <c r="B5" s="129" t="s">
        <v>533</v>
      </c>
      <c r="C5" s="1">
        <f>'Bus Data'!$B$5</f>
        <v>0</v>
      </c>
      <c r="F5" s="186" t="s">
        <v>693</v>
      </c>
      <c r="G5" s="186"/>
      <c r="N5" s="127" t="str">
        <f>Inventory!C3</f>
        <v>Value</v>
      </c>
      <c r="O5" s="127" t="str">
        <f>Inventory!D3</f>
        <v>New (qty)</v>
      </c>
      <c r="P5" s="127" t="str">
        <f>Inventory!E3</f>
        <v>Recap (qty)</v>
      </c>
      <c r="Q5" s="127" t="str">
        <f>Inventory!F3</f>
        <v>Value</v>
      </c>
      <c r="R5" s="127" t="str">
        <f>Inventory!G3</f>
        <v>Value</v>
      </c>
      <c r="S5" s="127" t="str">
        <f>Inventory!H3</f>
        <v>Quantity</v>
      </c>
      <c r="T5" s="127" t="str">
        <f>Inventory!I3</f>
        <v>Value</v>
      </c>
      <c r="U5" s="127" t="str">
        <f>Inventory!J3</f>
        <v>Quantity</v>
      </c>
      <c r="V5" s="127" t="str">
        <f>Inventory!K3</f>
        <v>Value</v>
      </c>
      <c r="W5" s="127" t="str">
        <f>Inventory!L3</f>
        <v>Value</v>
      </c>
      <c r="X5" s="127" t="str">
        <f>Inventory!M3</f>
        <v>Value</v>
      </c>
    </row>
    <row r="6" spans="1:24" x14ac:dyDescent="0.2">
      <c r="B6" s="1" t="s">
        <v>484</v>
      </c>
      <c r="C6" s="1">
        <f>'Bus Data'!B7</f>
        <v>0</v>
      </c>
      <c r="D6" s="212" t="s">
        <v>762</v>
      </c>
      <c r="E6" s="131">
        <f>'Bus Data'!C6</f>
        <v>0</v>
      </c>
      <c r="F6" s="186" t="s">
        <v>694</v>
      </c>
      <c r="G6" s="186"/>
      <c r="I6" s="125" t="s">
        <v>105</v>
      </c>
      <c r="J6" s="126">
        <f>Policy!$A$4</f>
        <v>0</v>
      </c>
      <c r="K6" s="130" t="s">
        <v>51</v>
      </c>
      <c r="M6" s="131" t="s">
        <v>95</v>
      </c>
      <c r="N6" s="127">
        <f>Inventory!C4</f>
        <v>0</v>
      </c>
      <c r="O6" s="127">
        <f>Inventory!D4</f>
        <v>0</v>
      </c>
      <c r="P6" s="127">
        <f>Inventory!E4</f>
        <v>0</v>
      </c>
      <c r="Q6" s="127">
        <f>Inventory!F4</f>
        <v>0</v>
      </c>
      <c r="R6" s="127">
        <f>Inventory!G4</f>
        <v>0</v>
      </c>
      <c r="S6" s="127">
        <f>Inventory!H4</f>
        <v>0</v>
      </c>
      <c r="T6" s="127">
        <f>Inventory!I4</f>
        <v>0</v>
      </c>
      <c r="U6" s="127">
        <f>Inventory!J4</f>
        <v>0</v>
      </c>
      <c r="V6" s="127">
        <f>Inventory!K4</f>
        <v>0</v>
      </c>
      <c r="W6" s="127">
        <f>Inventory!L4</f>
        <v>0</v>
      </c>
      <c r="X6" s="127">
        <f>Inventory!M4</f>
        <v>0</v>
      </c>
    </row>
    <row r="7" spans="1:24" x14ac:dyDescent="0.2">
      <c r="B7" s="1" t="s">
        <v>485</v>
      </c>
      <c r="C7" s="1">
        <f>'Bus Data'!B8</f>
        <v>0</v>
      </c>
      <c r="F7" s="186" t="s">
        <v>695</v>
      </c>
      <c r="G7" s="186"/>
      <c r="J7" s="126">
        <f>Policy!$A$5</f>
        <v>0</v>
      </c>
      <c r="K7" s="130" t="s">
        <v>52</v>
      </c>
      <c r="M7" s="131" t="s">
        <v>96</v>
      </c>
      <c r="N7" s="127">
        <f>Inventory!C5</f>
        <v>0</v>
      </c>
      <c r="O7" s="127">
        <f>Inventory!D5</f>
        <v>0</v>
      </c>
      <c r="P7" s="127">
        <f>Inventory!E5</f>
        <v>0</v>
      </c>
      <c r="Q7" s="127">
        <f>Inventory!F5</f>
        <v>0</v>
      </c>
      <c r="R7" s="127">
        <f>Inventory!G5</f>
        <v>0</v>
      </c>
      <c r="S7" s="127">
        <f>Inventory!H5</f>
        <v>0</v>
      </c>
      <c r="T7" s="127">
        <f>Inventory!I5</f>
        <v>0</v>
      </c>
      <c r="U7" s="127">
        <f>Inventory!J5</f>
        <v>0</v>
      </c>
      <c r="V7" s="127">
        <f>Inventory!K5</f>
        <v>0</v>
      </c>
      <c r="W7" s="127">
        <f>Inventory!L5</f>
        <v>0</v>
      </c>
      <c r="X7" s="127">
        <f>Inventory!M5</f>
        <v>0</v>
      </c>
    </row>
    <row r="8" spans="1:24" x14ac:dyDescent="0.2">
      <c r="B8" s="1" t="s">
        <v>486</v>
      </c>
      <c r="C8" s="1">
        <f>'Bus Data'!B10</f>
        <v>0</v>
      </c>
      <c r="F8" s="186"/>
      <c r="G8" s="186"/>
      <c r="J8" s="126">
        <f>Policy!$A$6</f>
        <v>0</v>
      </c>
      <c r="K8" s="130" t="s">
        <v>53</v>
      </c>
      <c r="M8" s="131" t="s">
        <v>97</v>
      </c>
      <c r="N8" s="127">
        <f>Inventory!C6</f>
        <v>0</v>
      </c>
      <c r="O8" s="127">
        <f>Inventory!D6</f>
        <v>0</v>
      </c>
      <c r="P8" s="127">
        <f>Inventory!E6</f>
        <v>0</v>
      </c>
      <c r="Q8" s="127">
        <f>Inventory!F6</f>
        <v>0</v>
      </c>
      <c r="R8" s="127">
        <f>Inventory!G6</f>
        <v>0</v>
      </c>
      <c r="S8" s="127">
        <f>Inventory!H6</f>
        <v>0</v>
      </c>
      <c r="T8" s="127">
        <f>Inventory!I6</f>
        <v>0</v>
      </c>
      <c r="U8" s="127">
        <f>Inventory!J6</f>
        <v>0</v>
      </c>
      <c r="V8" s="127">
        <f>Inventory!K6</f>
        <v>0</v>
      </c>
      <c r="W8" s="127">
        <f>Inventory!L6</f>
        <v>0</v>
      </c>
      <c r="X8" s="127">
        <f>Inventory!M6</f>
        <v>0</v>
      </c>
    </row>
    <row r="9" spans="1:24" x14ac:dyDescent="0.2">
      <c r="B9" s="1" t="s">
        <v>487</v>
      </c>
      <c r="C9" s="1">
        <f>'Bus Data'!B11</f>
        <v>0</v>
      </c>
      <c r="F9" s="186"/>
      <c r="G9" s="186"/>
      <c r="J9" s="126">
        <f>Policy!$A$7</f>
        <v>0</v>
      </c>
      <c r="K9" s="130" t="s">
        <v>54</v>
      </c>
      <c r="M9" s="131" t="s">
        <v>98</v>
      </c>
      <c r="N9" s="127">
        <f>Inventory!C7</f>
        <v>0</v>
      </c>
      <c r="O9" s="127">
        <f>Inventory!D7</f>
        <v>0</v>
      </c>
      <c r="P9" s="127">
        <f>Inventory!E7</f>
        <v>0</v>
      </c>
      <c r="Q9" s="127">
        <f>Inventory!F7</f>
        <v>0</v>
      </c>
      <c r="R9" s="127">
        <f>Inventory!G7</f>
        <v>0</v>
      </c>
      <c r="S9" s="127">
        <f>Inventory!H7</f>
        <v>0</v>
      </c>
      <c r="T9" s="127">
        <f>Inventory!I7</f>
        <v>0</v>
      </c>
      <c r="U9" s="127">
        <f>Inventory!J7</f>
        <v>0</v>
      </c>
      <c r="V9" s="127">
        <f>Inventory!K7</f>
        <v>0</v>
      </c>
      <c r="W9" s="127">
        <f>Inventory!L7</f>
        <v>0</v>
      </c>
      <c r="X9" s="127">
        <f>Inventory!M7</f>
        <v>0</v>
      </c>
    </row>
    <row r="10" spans="1:24" x14ac:dyDescent="0.2">
      <c r="B10" s="1" t="s">
        <v>488</v>
      </c>
      <c r="C10" s="1">
        <f>SUM('Bus Data'!$B$12)</f>
        <v>0</v>
      </c>
      <c r="F10" s="186"/>
      <c r="G10" s="186"/>
      <c r="J10" s="126">
        <f>Policy!$A$8</f>
        <v>0</v>
      </c>
      <c r="K10" s="130" t="s">
        <v>55</v>
      </c>
      <c r="M10" s="131" t="s">
        <v>99</v>
      </c>
      <c r="N10" s="127">
        <f>Inventory!C8</f>
        <v>0</v>
      </c>
      <c r="O10" s="127">
        <f>Inventory!D8</f>
        <v>0</v>
      </c>
      <c r="P10" s="127">
        <f>Inventory!E8</f>
        <v>0</v>
      </c>
      <c r="Q10" s="127">
        <f>Inventory!F8</f>
        <v>0</v>
      </c>
      <c r="R10" s="127">
        <f>Inventory!G8</f>
        <v>0</v>
      </c>
      <c r="S10" s="127">
        <f>Inventory!H8</f>
        <v>0</v>
      </c>
      <c r="T10" s="127">
        <f>Inventory!I8</f>
        <v>0</v>
      </c>
      <c r="U10" s="127">
        <f>Inventory!J8</f>
        <v>0</v>
      </c>
      <c r="V10" s="127">
        <f>Inventory!K8</f>
        <v>0</v>
      </c>
      <c r="W10" s="127">
        <f>Inventory!L8</f>
        <v>0</v>
      </c>
      <c r="X10" s="127">
        <f>Inventory!M8</f>
        <v>0</v>
      </c>
    </row>
    <row r="11" spans="1:24" x14ac:dyDescent="0.2">
      <c r="B11" s="1" t="s">
        <v>480</v>
      </c>
      <c r="C11" s="1">
        <f>'Bus Data'!B14</f>
        <v>0</v>
      </c>
      <c r="F11" s="186"/>
      <c r="G11" s="186"/>
      <c r="J11" s="126">
        <f>Policy!$A$9</f>
        <v>0</v>
      </c>
      <c r="K11" s="130" t="s">
        <v>56</v>
      </c>
      <c r="M11" s="131" t="s">
        <v>100</v>
      </c>
      <c r="N11" s="127">
        <f>Inventory!C9</f>
        <v>0</v>
      </c>
      <c r="O11" s="127">
        <f>Inventory!D9</f>
        <v>0</v>
      </c>
      <c r="P11" s="127">
        <f>Inventory!E9</f>
        <v>0</v>
      </c>
      <c r="Q11" s="127">
        <f>Inventory!F9</f>
        <v>0</v>
      </c>
      <c r="R11" s="127">
        <f>Inventory!G9</f>
        <v>0</v>
      </c>
      <c r="S11" s="127">
        <f>Inventory!H9</f>
        <v>0</v>
      </c>
      <c r="T11" s="127">
        <f>Inventory!I9</f>
        <v>0</v>
      </c>
      <c r="U11" s="127">
        <f>Inventory!J9</f>
        <v>0</v>
      </c>
      <c r="V11" s="127">
        <f>Inventory!K9</f>
        <v>0</v>
      </c>
      <c r="W11" s="127">
        <f>Inventory!L9</f>
        <v>0</v>
      </c>
      <c r="X11" s="127">
        <f>Inventory!M9</f>
        <v>0</v>
      </c>
    </row>
    <row r="12" spans="1:24" x14ac:dyDescent="0.2">
      <c r="B12" s="1" t="s">
        <v>481</v>
      </c>
      <c r="C12" s="1">
        <f>'Bus Data'!C16</f>
        <v>0</v>
      </c>
      <c r="F12" s="186"/>
      <c r="G12" s="186"/>
      <c r="I12" s="125" t="s">
        <v>106</v>
      </c>
      <c r="J12" s="132">
        <f>Policy!$A$12</f>
        <v>0</v>
      </c>
      <c r="K12" s="130" t="s">
        <v>616</v>
      </c>
      <c r="M12" s="131" t="s">
        <v>101</v>
      </c>
      <c r="N12" s="127">
        <f>Inventory!C10</f>
        <v>0</v>
      </c>
      <c r="O12" s="127">
        <f>Inventory!D10</f>
        <v>0</v>
      </c>
      <c r="P12" s="127">
        <f>Inventory!E10</f>
        <v>0</v>
      </c>
      <c r="Q12" s="127">
        <f>Inventory!F10</f>
        <v>0</v>
      </c>
      <c r="R12" s="127">
        <f>Inventory!G10</f>
        <v>0</v>
      </c>
      <c r="S12" s="127">
        <f>Inventory!H10</f>
        <v>0</v>
      </c>
      <c r="T12" s="127">
        <f>Inventory!I10</f>
        <v>0</v>
      </c>
      <c r="U12" s="127">
        <f>Inventory!J10</f>
        <v>0</v>
      </c>
      <c r="V12" s="127">
        <f>Inventory!K10</f>
        <v>0</v>
      </c>
      <c r="W12" s="127">
        <f>Inventory!L10</f>
        <v>0</v>
      </c>
      <c r="X12" s="127">
        <f>Inventory!M10</f>
        <v>0</v>
      </c>
    </row>
    <row r="13" spans="1:24" x14ac:dyDescent="0.2">
      <c r="B13" s="1" t="s">
        <v>482</v>
      </c>
      <c r="C13" s="1">
        <f>'Bus Data'!B17</f>
        <v>0</v>
      </c>
      <c r="F13" s="186"/>
      <c r="G13" s="186"/>
      <c r="I13" s="125" t="s">
        <v>615</v>
      </c>
      <c r="J13" s="126">
        <f>Policy!$A$15</f>
        <v>0</v>
      </c>
      <c r="K13" s="130" t="s">
        <v>616</v>
      </c>
      <c r="M13" s="263" t="s">
        <v>545</v>
      </c>
      <c r="N13" s="127">
        <f>Inventory!C11</f>
        <v>0</v>
      </c>
      <c r="O13" s="127">
        <f>Inventory!D11</f>
        <v>0</v>
      </c>
      <c r="P13" s="127">
        <f>Inventory!E11</f>
        <v>0</v>
      </c>
      <c r="Q13" s="127">
        <f>Inventory!F11</f>
        <v>0</v>
      </c>
      <c r="R13" s="127">
        <f>Inventory!G11</f>
        <v>0</v>
      </c>
      <c r="S13" s="127">
        <f>Inventory!H11</f>
        <v>0</v>
      </c>
      <c r="T13" s="127">
        <f>Inventory!I11</f>
        <v>0</v>
      </c>
      <c r="U13" s="127">
        <f>Inventory!J11</f>
        <v>0</v>
      </c>
      <c r="V13" s="127">
        <f>Inventory!K11</f>
        <v>0</v>
      </c>
      <c r="W13" s="127">
        <f>Inventory!L11</f>
        <v>0</v>
      </c>
      <c r="X13" s="127">
        <f>Inventory!M11</f>
        <v>0</v>
      </c>
    </row>
    <row r="14" spans="1:24" x14ac:dyDescent="0.2">
      <c r="B14" s="1" t="s">
        <v>483</v>
      </c>
      <c r="C14" s="1">
        <f>'Bus Data'!B18</f>
        <v>0</v>
      </c>
      <c r="F14" s="186"/>
      <c r="G14" s="186"/>
      <c r="I14" s="125" t="s">
        <v>107</v>
      </c>
      <c r="J14" s="126">
        <f>Policy!$A$18</f>
        <v>0</v>
      </c>
      <c r="K14" s="130" t="s">
        <v>51</v>
      </c>
      <c r="M14" s="131"/>
      <c r="N14" s="127"/>
      <c r="O14" s="127"/>
      <c r="P14" s="127"/>
      <c r="Q14" s="127"/>
      <c r="R14" s="127"/>
      <c r="S14" s="127"/>
      <c r="T14" s="127"/>
      <c r="U14" s="127"/>
      <c r="V14" s="127"/>
      <c r="W14" s="127"/>
      <c r="X14" s="127"/>
    </row>
    <row r="15" spans="1:24" x14ac:dyDescent="0.2">
      <c r="B15" s="1" t="s">
        <v>505</v>
      </c>
      <c r="C15" s="1">
        <f>'Bus Data'!B19</f>
        <v>0</v>
      </c>
      <c r="F15" s="186"/>
      <c r="G15" s="186"/>
      <c r="J15" s="126">
        <f>Policy!$A$19</f>
        <v>0</v>
      </c>
      <c r="K15" s="130" t="s">
        <v>52</v>
      </c>
      <c r="M15" s="131" t="s">
        <v>591</v>
      </c>
      <c r="N15" s="1" t="str">
        <f>Inventory!C13</f>
        <v>Quantity</v>
      </c>
      <c r="O15" s="1" t="str">
        <f>Inventory!D13</f>
        <v>Value</v>
      </c>
    </row>
    <row r="16" spans="1:24" x14ac:dyDescent="0.2">
      <c r="B16" s="1" t="s">
        <v>489</v>
      </c>
      <c r="C16" s="1">
        <f>'Bus Data'!B20</f>
        <v>0</v>
      </c>
      <c r="F16" s="186"/>
      <c r="G16" s="186"/>
      <c r="J16" s="126">
        <f>Policy!$A$20</f>
        <v>0</v>
      </c>
      <c r="K16" s="130" t="s">
        <v>53</v>
      </c>
      <c r="N16" s="1">
        <f>Inventory!C14</f>
        <v>0</v>
      </c>
      <c r="O16" s="1">
        <f>Inventory!D14</f>
        <v>0</v>
      </c>
    </row>
    <row r="17" spans="2:11" x14ac:dyDescent="0.2">
      <c r="B17" s="1" t="s">
        <v>490</v>
      </c>
      <c r="C17" s="1">
        <f>'Bus Data'!B21</f>
        <v>0</v>
      </c>
      <c r="F17" s="186"/>
      <c r="G17" s="186"/>
      <c r="J17" s="126">
        <f>Policy!$A$21</f>
        <v>0</v>
      </c>
      <c r="K17" s="130" t="s">
        <v>54</v>
      </c>
    </row>
    <row r="18" spans="2:11" x14ac:dyDescent="0.2">
      <c r="B18" s="1" t="s">
        <v>224</v>
      </c>
      <c r="C18" s="1">
        <f>'Bus Data'!B22</f>
        <v>0</v>
      </c>
      <c r="F18" s="186"/>
      <c r="G18" s="186"/>
      <c r="J18" s="126">
        <f>Policy!$A$22</f>
        <v>0</v>
      </c>
      <c r="K18" s="130" t="s">
        <v>55</v>
      </c>
    </row>
    <row r="19" spans="2:11" x14ac:dyDescent="0.2">
      <c r="B19" s="1" t="s">
        <v>225</v>
      </c>
      <c r="C19" s="1">
        <f>'Bus Data'!B23</f>
        <v>0</v>
      </c>
      <c r="F19" s="186"/>
      <c r="G19" s="186"/>
      <c r="J19" s="126">
        <f>Policy!$A$23</f>
        <v>0</v>
      </c>
      <c r="K19" s="130" t="s">
        <v>56</v>
      </c>
    </row>
    <row r="20" spans="2:11" x14ac:dyDescent="0.2">
      <c r="B20" s="1" t="s">
        <v>683</v>
      </c>
      <c r="C20" s="1">
        <f>'Bus Data'!B24</f>
        <v>0</v>
      </c>
      <c r="F20" s="186"/>
      <c r="G20" s="186"/>
      <c r="I20" s="125" t="s">
        <v>109</v>
      </c>
      <c r="J20" s="126">
        <f>Policy!$A$26</f>
        <v>0</v>
      </c>
      <c r="K20" s="130" t="s">
        <v>58</v>
      </c>
    </row>
    <row r="21" spans="2:11" x14ac:dyDescent="0.2">
      <c r="B21" s="1" t="s">
        <v>202</v>
      </c>
      <c r="C21" s="1">
        <f>'Bus Data'!B25</f>
        <v>0</v>
      </c>
      <c r="G21" s="186"/>
      <c r="I21" s="125" t="s">
        <v>617</v>
      </c>
      <c r="J21" s="126">
        <f>Policy!$A$29</f>
        <v>0</v>
      </c>
      <c r="K21" s="130" t="s">
        <v>58</v>
      </c>
    </row>
    <row r="22" spans="2:11" x14ac:dyDescent="0.2">
      <c r="C22" s="1" t="str">
        <f>'Bus Data'!C25</f>
        <v>Primary System</v>
      </c>
      <c r="G22" s="186"/>
      <c r="I22" s="125" t="s">
        <v>110</v>
      </c>
      <c r="J22" s="132">
        <f>Policy!A32</f>
        <v>0</v>
      </c>
      <c r="K22" s="130" t="s">
        <v>63</v>
      </c>
    </row>
    <row r="23" spans="2:11" x14ac:dyDescent="0.2">
      <c r="C23" s="1">
        <f>'Bus Data'!D25</f>
        <v>0</v>
      </c>
      <c r="F23" s="186" t="s">
        <v>689</v>
      </c>
      <c r="G23" s="186"/>
      <c r="J23" s="132">
        <f>Policy!A33</f>
        <v>0</v>
      </c>
      <c r="K23" s="130" t="s">
        <v>64</v>
      </c>
    </row>
    <row r="24" spans="2:11" x14ac:dyDescent="0.2">
      <c r="B24" s="1" t="s">
        <v>491</v>
      </c>
      <c r="C24" s="1">
        <f>'Bus Data'!B26</f>
        <v>0</v>
      </c>
      <c r="F24" s="186">
        <v>1</v>
      </c>
      <c r="G24" s="186"/>
      <c r="J24" s="132">
        <f>Policy!A34</f>
        <v>0</v>
      </c>
      <c r="K24" s="130" t="s">
        <v>65</v>
      </c>
    </row>
    <row r="25" spans="2:11" x14ac:dyDescent="0.2">
      <c r="B25" s="1" t="s">
        <v>492</v>
      </c>
      <c r="C25" s="1">
        <f>'Bus Data'!B27</f>
        <v>0</v>
      </c>
      <c r="F25" s="186">
        <v>2</v>
      </c>
      <c r="G25" s="186"/>
      <c r="J25" s="132">
        <f>Policy!A35</f>
        <v>0</v>
      </c>
      <c r="K25" s="130" t="s">
        <v>66</v>
      </c>
    </row>
    <row r="26" spans="2:11" x14ac:dyDescent="0.2">
      <c r="B26" s="1" t="s">
        <v>493</v>
      </c>
      <c r="C26" s="1">
        <f>'Bus Data'!B28</f>
        <v>0</v>
      </c>
      <c r="F26" s="186">
        <v>3</v>
      </c>
      <c r="G26" s="186"/>
      <c r="J26" s="132">
        <f>Policy!A36</f>
        <v>0</v>
      </c>
      <c r="K26" s="130" t="s">
        <v>67</v>
      </c>
    </row>
    <row r="27" spans="2:11" x14ac:dyDescent="0.2">
      <c r="B27" s="1" t="s">
        <v>494</v>
      </c>
      <c r="C27" s="1">
        <f>'Bus Data'!B29</f>
        <v>0</v>
      </c>
      <c r="F27" s="186">
        <v>4</v>
      </c>
      <c r="G27" s="186"/>
      <c r="J27" s="132">
        <f>Policy!A37</f>
        <v>0</v>
      </c>
      <c r="K27" s="130" t="s">
        <v>68</v>
      </c>
    </row>
    <row r="28" spans="2:11" x14ac:dyDescent="0.2">
      <c r="B28" s="204" t="s">
        <v>228</v>
      </c>
      <c r="C28" s="204">
        <f>'Bus Data'!B30</f>
        <v>0</v>
      </c>
      <c r="F28" s="186" t="s">
        <v>690</v>
      </c>
      <c r="G28" s="186"/>
      <c r="J28" s="132">
        <f>Policy!A38</f>
        <v>0</v>
      </c>
      <c r="K28" s="130" t="s">
        <v>69</v>
      </c>
    </row>
    <row r="29" spans="2:11" x14ac:dyDescent="0.2">
      <c r="C29" s="1" t="str">
        <f>'Bus Data'!C30</f>
        <v>Primary System</v>
      </c>
      <c r="J29" s="132">
        <f>Policy!A39</f>
        <v>0</v>
      </c>
      <c r="K29" s="130" t="s">
        <v>70</v>
      </c>
    </row>
    <row r="30" spans="2:11" x14ac:dyDescent="0.2">
      <c r="C30" s="1" t="str">
        <f>'Bus Data'!D30</f>
        <v>Secondary System</v>
      </c>
      <c r="J30" s="132">
        <f>Policy!A40</f>
        <v>0</v>
      </c>
      <c r="K30" s="130" t="s">
        <v>71</v>
      </c>
    </row>
    <row r="31" spans="2:11" x14ac:dyDescent="0.2">
      <c r="B31" s="204" t="s">
        <v>226</v>
      </c>
      <c r="C31" s="21">
        <f>'Bus Data'!B31</f>
        <v>0</v>
      </c>
      <c r="G31" s="186"/>
      <c r="J31" s="132">
        <f>Policy!A41</f>
        <v>0</v>
      </c>
      <c r="K31" s="130" t="s">
        <v>56</v>
      </c>
    </row>
    <row r="32" spans="2:11" x14ac:dyDescent="0.2">
      <c r="C32" s="1" t="str">
        <f>'Bus Data'!C31</f>
        <v>Primary System</v>
      </c>
      <c r="I32" s="125" t="s">
        <v>112</v>
      </c>
      <c r="J32" s="126">
        <f>Policy!$A$44</f>
        <v>0</v>
      </c>
      <c r="K32" s="130" t="s">
        <v>73</v>
      </c>
    </row>
    <row r="33" spans="1:15" x14ac:dyDescent="0.2">
      <c r="C33" s="1" t="str">
        <f>'Bus Data'!D31</f>
        <v>Secondary System</v>
      </c>
      <c r="J33" s="126">
        <f>Policy!$A$45</f>
        <v>0</v>
      </c>
      <c r="K33" s="130" t="s">
        <v>74</v>
      </c>
    </row>
    <row r="34" spans="1:15" x14ac:dyDescent="0.2">
      <c r="B34" s="204" t="s">
        <v>759</v>
      </c>
      <c r="C34" s="1">
        <f>'Bus Data'!B32</f>
        <v>0</v>
      </c>
      <c r="F34" s="186" t="s">
        <v>691</v>
      </c>
      <c r="G34" s="186"/>
      <c r="J34" s="126">
        <f>Policy!$A$46</f>
        <v>0</v>
      </c>
      <c r="K34" s="130" t="s">
        <v>75</v>
      </c>
    </row>
    <row r="35" spans="1:15" x14ac:dyDescent="0.2">
      <c r="B35" s="204" t="s">
        <v>760</v>
      </c>
      <c r="C35" s="1">
        <f>'Bus Data'!B33</f>
        <v>0</v>
      </c>
      <c r="F35" s="186" t="s">
        <v>692</v>
      </c>
      <c r="G35" s="186"/>
      <c r="I35" s="125" t="s">
        <v>114</v>
      </c>
      <c r="J35" s="133">
        <f>Policy!$A$49</f>
        <v>0</v>
      </c>
      <c r="K35" s="130" t="s">
        <v>77</v>
      </c>
    </row>
    <row r="36" spans="1:15" x14ac:dyDescent="0.2">
      <c r="B36" s="204" t="s">
        <v>227</v>
      </c>
      <c r="C36" s="1">
        <f>'Bus Data'!B34</f>
        <v>0</v>
      </c>
      <c r="F36" s="186"/>
      <c r="G36" s="186"/>
      <c r="J36" s="133">
        <f>Policy!$A$50</f>
        <v>0</v>
      </c>
      <c r="K36" s="130" t="s">
        <v>73</v>
      </c>
    </row>
    <row r="37" spans="1:15" x14ac:dyDescent="0.2">
      <c r="B37" s="204" t="s">
        <v>495</v>
      </c>
      <c r="C37" s="1">
        <f>'Bus Data'!B36</f>
        <v>0</v>
      </c>
      <c r="F37" s="186"/>
      <c r="G37" s="186"/>
      <c r="I37" s="125" t="s">
        <v>116</v>
      </c>
      <c r="J37" s="133">
        <f>Policy!$A$53</f>
        <v>0</v>
      </c>
      <c r="K37" s="130" t="s">
        <v>79</v>
      </c>
    </row>
    <row r="38" spans="1:15" x14ac:dyDescent="0.2">
      <c r="B38" s="204" t="s">
        <v>229</v>
      </c>
      <c r="C38" s="1">
        <f>'Bus Data'!B37</f>
        <v>0</v>
      </c>
      <c r="F38" s="186"/>
      <c r="G38" s="186"/>
      <c r="J38" s="133">
        <f>Policy!$A$54</f>
        <v>0</v>
      </c>
      <c r="K38" s="130" t="s">
        <v>73</v>
      </c>
    </row>
    <row r="39" spans="1:15" x14ac:dyDescent="0.2">
      <c r="B39" s="204" t="s">
        <v>496</v>
      </c>
      <c r="C39" s="1">
        <f>'Bus Data'!B38</f>
        <v>0</v>
      </c>
      <c r="F39" s="186"/>
      <c r="G39" s="186"/>
      <c r="I39" s="125" t="s">
        <v>118</v>
      </c>
      <c r="J39" s="135">
        <f>Policy!$A$57</f>
        <v>0</v>
      </c>
      <c r="K39" s="130" t="s">
        <v>81</v>
      </c>
    </row>
    <row r="40" spans="1:15" x14ac:dyDescent="0.2">
      <c r="B40" s="204" t="s">
        <v>497</v>
      </c>
      <c r="C40" s="1">
        <f>'Bus Data'!B40</f>
        <v>0</v>
      </c>
      <c r="F40" s="186"/>
      <c r="G40" s="186"/>
      <c r="J40" s="135">
        <f>Policy!$A$58</f>
        <v>0</v>
      </c>
      <c r="K40" s="130" t="s">
        <v>82</v>
      </c>
    </row>
    <row r="41" spans="1:15" x14ac:dyDescent="0.2">
      <c r="B41" s="204" t="s">
        <v>824</v>
      </c>
      <c r="C41" s="1">
        <f>'Bus Data'!B41</f>
        <v>0</v>
      </c>
      <c r="F41" s="186"/>
      <c r="G41" s="186"/>
      <c r="J41" s="135">
        <f>Policy!$A$59</f>
        <v>0</v>
      </c>
      <c r="K41" s="130" t="s">
        <v>83</v>
      </c>
    </row>
    <row r="42" spans="1:15" x14ac:dyDescent="0.2">
      <c r="B42" s="204" t="s">
        <v>825</v>
      </c>
      <c r="C42" s="1">
        <f>'Bus Data'!B42</f>
        <v>0</v>
      </c>
      <c r="F42" s="186"/>
      <c r="G42" s="186"/>
      <c r="J42" s="135">
        <f>Policy!$A$60</f>
        <v>0</v>
      </c>
      <c r="K42" s="130" t="s">
        <v>56</v>
      </c>
    </row>
    <row r="43" spans="1:15" x14ac:dyDescent="0.2">
      <c r="B43" s="204" t="s">
        <v>498</v>
      </c>
      <c r="C43" s="1">
        <f>'Bus Data'!B43</f>
        <v>0</v>
      </c>
      <c r="F43" s="186"/>
      <c r="G43" s="186"/>
      <c r="I43" s="125" t="s">
        <v>123</v>
      </c>
      <c r="J43" s="136">
        <f>Policy!A63</f>
        <v>0</v>
      </c>
      <c r="K43" s="130" t="s">
        <v>81</v>
      </c>
    </row>
    <row r="44" spans="1:15" x14ac:dyDescent="0.2">
      <c r="B44" s="204" t="s">
        <v>614</v>
      </c>
      <c r="C44" s="1">
        <f>'Bus Data'!B44</f>
        <v>0</v>
      </c>
      <c r="F44" s="186"/>
      <c r="G44" s="186"/>
      <c r="J44" s="136">
        <f>Policy!A64</f>
        <v>0</v>
      </c>
      <c r="K44" s="130" t="s">
        <v>82</v>
      </c>
    </row>
    <row r="45" spans="1:15" x14ac:dyDescent="0.2">
      <c r="B45" s="204" t="s">
        <v>696</v>
      </c>
      <c r="C45" s="1">
        <f>'Bus Data'!B45</f>
        <v>0</v>
      </c>
      <c r="F45" s="186"/>
      <c r="G45" s="186"/>
      <c r="J45" s="136">
        <f>Policy!A65</f>
        <v>0</v>
      </c>
      <c r="K45" s="130" t="s">
        <v>83</v>
      </c>
    </row>
    <row r="46" spans="1:15" x14ac:dyDescent="0.2">
      <c r="B46" s="204" t="s">
        <v>761</v>
      </c>
      <c r="C46" s="1">
        <f>'Bus Data'!B46</f>
        <v>0</v>
      </c>
      <c r="F46" s="186"/>
      <c r="G46" s="186"/>
      <c r="J46" s="136">
        <f>Policy!A66</f>
        <v>0</v>
      </c>
      <c r="K46" s="130" t="s">
        <v>56</v>
      </c>
    </row>
    <row r="47" spans="1:15" x14ac:dyDescent="0.2">
      <c r="A47" s="1" t="s">
        <v>108</v>
      </c>
      <c r="B47" s="129">
        <v>1</v>
      </c>
      <c r="C47" s="1">
        <f>SUM('Local Exp.'!$B$2)</f>
        <v>0</v>
      </c>
      <c r="F47" s="186"/>
      <c r="G47" s="186"/>
      <c r="I47" s="213" t="s">
        <v>618</v>
      </c>
      <c r="J47" s="214">
        <f>'Policy Cont''d'!A4</f>
        <v>0</v>
      </c>
      <c r="K47" s="215" t="s">
        <v>20</v>
      </c>
      <c r="L47" s="211"/>
    </row>
    <row r="48" spans="1:15" x14ac:dyDescent="0.2">
      <c r="B48" s="129">
        <v>2</v>
      </c>
      <c r="C48" s="134">
        <f>SUM('Local Exp.'!B3)</f>
        <v>0</v>
      </c>
      <c r="F48" s="186"/>
      <c r="G48" s="186"/>
      <c r="I48" s="213"/>
      <c r="J48" s="214">
        <f>'Policy Cont''d'!A5</f>
        <v>0</v>
      </c>
      <c r="K48" s="215" t="s">
        <v>30</v>
      </c>
      <c r="L48" s="211"/>
      <c r="M48" s="211"/>
      <c r="N48" s="211"/>
      <c r="O48" s="211"/>
    </row>
    <row r="49" spans="1:16" x14ac:dyDescent="0.2">
      <c r="B49" s="129">
        <v>3</v>
      </c>
      <c r="C49" s="134">
        <f>SUM('Local Exp.'!$B$10)</f>
        <v>0</v>
      </c>
      <c r="F49" s="186"/>
      <c r="G49" s="186"/>
      <c r="I49" s="213"/>
      <c r="J49" s="214">
        <f>'Policy Cont''d'!A6</f>
        <v>0</v>
      </c>
      <c r="K49" s="215" t="s">
        <v>31</v>
      </c>
      <c r="L49" s="211"/>
      <c r="M49" s="211"/>
      <c r="N49" s="211"/>
      <c r="O49" s="211"/>
    </row>
    <row r="50" spans="1:16" x14ac:dyDescent="0.2">
      <c r="B50" s="129">
        <v>4</v>
      </c>
      <c r="C50" s="134">
        <f>'Local Exp.'!B12</f>
        <v>0</v>
      </c>
      <c r="F50" s="186"/>
      <c r="G50" s="186"/>
      <c r="I50" s="213" t="s">
        <v>619</v>
      </c>
      <c r="J50" s="214">
        <f>'Policy Cont''d'!A9</f>
        <v>0</v>
      </c>
      <c r="K50" s="215" t="s">
        <v>12</v>
      </c>
      <c r="L50" s="211"/>
      <c r="M50" s="211"/>
      <c r="N50" s="211"/>
      <c r="O50" s="211"/>
    </row>
    <row r="51" spans="1:16" x14ac:dyDescent="0.2">
      <c r="B51" s="129">
        <v>5</v>
      </c>
      <c r="C51" s="134">
        <f>'Local Exp.'!B15</f>
        <v>0</v>
      </c>
      <c r="F51" s="186"/>
      <c r="G51" s="186"/>
      <c r="I51" s="213"/>
      <c r="J51" s="214">
        <f>'Policy Cont''d'!A10</f>
        <v>0</v>
      </c>
      <c r="K51" s="215" t="s">
        <v>13</v>
      </c>
      <c r="L51" s="211"/>
      <c r="M51" s="211"/>
      <c r="N51" s="211"/>
      <c r="O51" s="211"/>
    </row>
    <row r="52" spans="1:16" x14ac:dyDescent="0.2">
      <c r="C52" s="134">
        <f>'Local Exp.'!C15</f>
        <v>0</v>
      </c>
      <c r="F52" s="186"/>
      <c r="G52" s="186"/>
      <c r="I52" s="213"/>
      <c r="J52" s="214">
        <f>'Policy Cont''d'!A11</f>
        <v>0</v>
      </c>
      <c r="K52" s="215" t="s">
        <v>21</v>
      </c>
      <c r="L52" s="211"/>
      <c r="M52" s="211"/>
      <c r="N52" s="211"/>
      <c r="O52" s="211"/>
    </row>
    <row r="53" spans="1:16" x14ac:dyDescent="0.2">
      <c r="C53" s="134">
        <f>'Local Exp.'!D15</f>
        <v>0</v>
      </c>
      <c r="F53" s="186"/>
      <c r="G53" s="186"/>
      <c r="I53" s="213"/>
      <c r="J53" s="214">
        <f>'Policy Cont''d'!A12</f>
        <v>0</v>
      </c>
      <c r="K53" s="215" t="s">
        <v>22</v>
      </c>
      <c r="L53" s="211"/>
      <c r="M53" s="211"/>
      <c r="N53" s="211"/>
      <c r="O53" s="211"/>
    </row>
    <row r="54" spans="1:16" x14ac:dyDescent="0.2">
      <c r="C54" s="134">
        <f>'Local Exp.'!B16</f>
        <v>0</v>
      </c>
      <c r="F54" s="186"/>
      <c r="G54" s="186"/>
      <c r="I54" s="213"/>
      <c r="J54" s="214">
        <f>'Policy Cont''d'!A13</f>
        <v>0</v>
      </c>
      <c r="K54" s="215" t="s">
        <v>23</v>
      </c>
      <c r="L54" s="211"/>
      <c r="M54" s="211"/>
      <c r="N54" s="211"/>
      <c r="O54" s="211"/>
    </row>
    <row r="55" spans="1:16" x14ac:dyDescent="0.2">
      <c r="C55" s="134">
        <f>'Local Exp.'!C16</f>
        <v>0</v>
      </c>
      <c r="F55" s="186"/>
      <c r="G55" s="186"/>
      <c r="I55" s="213"/>
      <c r="J55" s="214">
        <f>'Policy Cont''d'!A14</f>
        <v>0</v>
      </c>
      <c r="K55" s="215" t="s">
        <v>25</v>
      </c>
      <c r="L55" s="211"/>
      <c r="M55" s="211"/>
      <c r="N55" s="211"/>
      <c r="O55" s="211"/>
    </row>
    <row r="56" spans="1:16" x14ac:dyDescent="0.2">
      <c r="C56" s="134">
        <f>'Local Exp.'!D16</f>
        <v>0</v>
      </c>
      <c r="F56" s="186"/>
      <c r="G56" s="186"/>
      <c r="I56" s="213"/>
      <c r="J56" s="214">
        <f>'Policy Cont''d'!A15</f>
        <v>0</v>
      </c>
      <c r="K56" s="216" t="s">
        <v>24</v>
      </c>
      <c r="L56" s="211"/>
      <c r="M56" s="211"/>
      <c r="N56" s="211"/>
      <c r="O56" s="211"/>
    </row>
    <row r="57" spans="1:16" x14ac:dyDescent="0.2">
      <c r="C57" s="134">
        <f>'Local Exp.'!B17</f>
        <v>0</v>
      </c>
      <c r="F57" s="186"/>
      <c r="G57" s="186"/>
      <c r="I57" s="213"/>
      <c r="J57" s="214">
        <f>'Policy Cont''d'!A16</f>
        <v>0</v>
      </c>
      <c r="K57" s="216" t="s">
        <v>26</v>
      </c>
      <c r="L57" s="211"/>
      <c r="M57" s="211"/>
      <c r="N57" s="211"/>
      <c r="O57" s="211"/>
    </row>
    <row r="58" spans="1:16" x14ac:dyDescent="0.2">
      <c r="C58" s="134">
        <f>'Local Exp.'!C17</f>
        <v>0</v>
      </c>
      <c r="F58" s="186"/>
      <c r="G58" s="186"/>
      <c r="I58" s="213"/>
      <c r="J58" s="214">
        <f>'Policy Cont''d'!A17</f>
        <v>0</v>
      </c>
      <c r="K58" s="216" t="s">
        <v>27</v>
      </c>
      <c r="L58" s="211"/>
      <c r="M58" s="211"/>
      <c r="N58" s="211"/>
      <c r="O58" s="211"/>
    </row>
    <row r="59" spans="1:16" x14ac:dyDescent="0.2">
      <c r="C59" s="134">
        <f>'Local Exp.'!D17</f>
        <v>0</v>
      </c>
      <c r="F59" s="186"/>
      <c r="G59" s="186"/>
      <c r="I59" s="213"/>
      <c r="J59" s="214">
        <f>'Policy Cont''d'!A18</f>
        <v>0</v>
      </c>
      <c r="K59" s="216" t="s">
        <v>28</v>
      </c>
      <c r="L59" s="211"/>
      <c r="M59" s="211"/>
      <c r="N59" s="211"/>
      <c r="O59" s="211"/>
    </row>
    <row r="60" spans="1:16" x14ac:dyDescent="0.2">
      <c r="C60" s="1">
        <f>'Local Exp.'!B18</f>
        <v>0</v>
      </c>
      <c r="F60" s="186"/>
      <c r="G60" s="186"/>
      <c r="I60" s="213"/>
      <c r="J60" s="214">
        <f>'Policy Cont''d'!A19</f>
        <v>0</v>
      </c>
      <c r="K60" s="216" t="s">
        <v>29</v>
      </c>
      <c r="L60" s="211"/>
      <c r="M60" s="211"/>
      <c r="N60" s="211"/>
      <c r="O60" s="211"/>
    </row>
    <row r="61" spans="1:16" x14ac:dyDescent="0.2">
      <c r="C61" s="1">
        <f>'Local Exp.'!C18</f>
        <v>0</v>
      </c>
      <c r="F61" s="186"/>
      <c r="G61" s="186"/>
      <c r="I61" s="213">
        <v>12</v>
      </c>
      <c r="J61" s="214">
        <f>'Policy Cont''d'!A22</f>
        <v>0</v>
      </c>
      <c r="K61" s="216" t="s">
        <v>698</v>
      </c>
      <c r="L61" s="211"/>
      <c r="M61" s="211"/>
      <c r="N61" s="211"/>
      <c r="O61" s="211"/>
    </row>
    <row r="62" spans="1:16" x14ac:dyDescent="0.2">
      <c r="C62" s="1">
        <f>'Local Exp.'!D18</f>
        <v>0</v>
      </c>
      <c r="F62" s="186"/>
      <c r="G62" s="186"/>
      <c r="I62" s="213"/>
      <c r="J62" s="214">
        <f>'Policy Cont''d'!A23</f>
        <v>0</v>
      </c>
      <c r="K62" s="216" t="s">
        <v>697</v>
      </c>
      <c r="L62" s="211"/>
      <c r="M62" s="211"/>
      <c r="N62" s="211"/>
      <c r="O62" s="211"/>
    </row>
    <row r="63" spans="1:16" x14ac:dyDescent="0.2">
      <c r="A63" s="1" t="s">
        <v>111</v>
      </c>
      <c r="B63" s="129">
        <v>1</v>
      </c>
      <c r="C63" s="137">
        <f>'Local Exp.'!B20</f>
        <v>0</v>
      </c>
      <c r="F63" s="186"/>
      <c r="G63" s="186"/>
      <c r="I63" s="241">
        <v>13</v>
      </c>
      <c r="J63" s="242">
        <f>'Policy Cont''d'!A26</f>
        <v>0</v>
      </c>
      <c r="K63" s="243" t="s">
        <v>799</v>
      </c>
      <c r="L63" s="244"/>
      <c r="P63" s="244"/>
    </row>
    <row r="64" spans="1:16" x14ac:dyDescent="0.2">
      <c r="B64" s="129">
        <v>2</v>
      </c>
      <c r="C64" s="137">
        <f>'Local Exp.'!B21</f>
        <v>0</v>
      </c>
      <c r="F64" s="186"/>
      <c r="G64" s="186"/>
      <c r="I64" s="241"/>
      <c r="J64" s="242">
        <f>'Policy Cont''d'!A27</f>
        <v>0</v>
      </c>
      <c r="K64" s="243" t="s">
        <v>800</v>
      </c>
      <c r="L64" s="244"/>
      <c r="M64" s="244"/>
      <c r="N64" s="244"/>
      <c r="O64" s="244"/>
      <c r="P64" s="244"/>
    </row>
    <row r="65" spans="1:16" x14ac:dyDescent="0.2">
      <c r="B65" s="129">
        <v>3</v>
      </c>
      <c r="C65" s="137">
        <f>'Local Exp.'!B22</f>
        <v>0</v>
      </c>
      <c r="F65" s="186"/>
      <c r="G65" s="186"/>
      <c r="I65" s="241"/>
      <c r="J65" s="242">
        <f>'Policy Cont''d'!A28</f>
        <v>0</v>
      </c>
      <c r="K65" s="243" t="s">
        <v>801</v>
      </c>
      <c r="L65" s="244"/>
      <c r="M65" s="244"/>
      <c r="N65" s="244"/>
      <c r="O65" s="244"/>
      <c r="P65" s="244"/>
    </row>
    <row r="66" spans="1:16" x14ac:dyDescent="0.2">
      <c r="B66" s="129">
        <v>4</v>
      </c>
      <c r="C66" s="137">
        <f>'Local Exp.'!B23</f>
        <v>0</v>
      </c>
      <c r="F66" s="186"/>
      <c r="G66" s="186"/>
      <c r="I66" s="241"/>
      <c r="J66" s="242">
        <f>'Policy Cont''d'!A29</f>
        <v>0</v>
      </c>
      <c r="K66" s="243" t="s">
        <v>802</v>
      </c>
      <c r="L66" s="244"/>
      <c r="M66" s="244"/>
      <c r="N66" s="244"/>
      <c r="O66" s="244"/>
      <c r="P66" s="244"/>
    </row>
    <row r="67" spans="1:16" x14ac:dyDescent="0.2">
      <c r="B67" s="1" t="s">
        <v>113</v>
      </c>
      <c r="C67" s="134">
        <f>'Local Exp.'!C27</f>
        <v>0</v>
      </c>
      <c r="F67" s="186"/>
      <c r="G67" s="186"/>
      <c r="I67" s="241"/>
      <c r="J67" s="242">
        <f>'Policy Cont''d'!A30</f>
        <v>0</v>
      </c>
      <c r="K67" s="243" t="s">
        <v>803</v>
      </c>
      <c r="L67" s="244"/>
      <c r="M67" s="244"/>
      <c r="N67" s="244"/>
      <c r="O67" s="244"/>
      <c r="P67" s="244"/>
    </row>
    <row r="68" spans="1:16" x14ac:dyDescent="0.2">
      <c r="C68" s="134">
        <f>'Local Exp.'!D27</f>
        <v>0</v>
      </c>
      <c r="F68" s="186"/>
      <c r="G68" s="186"/>
      <c r="I68" s="241"/>
      <c r="J68" s="242">
        <f>'Policy Cont''d'!A31</f>
        <v>0</v>
      </c>
      <c r="K68" s="243" t="s">
        <v>804</v>
      </c>
      <c r="L68" s="244"/>
      <c r="M68" s="244"/>
      <c r="N68" s="244"/>
      <c r="O68" s="244"/>
      <c r="P68" s="244"/>
    </row>
    <row r="69" spans="1:16" x14ac:dyDescent="0.2">
      <c r="B69" s="1" t="s">
        <v>115</v>
      </c>
      <c r="C69" s="1">
        <f>'Local Exp.'!C35</f>
        <v>0</v>
      </c>
      <c r="F69" s="186"/>
      <c r="G69" s="186"/>
      <c r="I69" s="241"/>
      <c r="J69" s="242">
        <f>'Policy Cont''d'!A32</f>
        <v>0</v>
      </c>
      <c r="K69" s="243" t="s">
        <v>805</v>
      </c>
      <c r="L69" s="244"/>
      <c r="M69" s="244"/>
      <c r="N69" s="244"/>
      <c r="O69" s="244"/>
      <c r="P69" s="244"/>
    </row>
    <row r="70" spans="1:16" x14ac:dyDescent="0.2">
      <c r="C70" s="1">
        <f>'Local Exp.'!D35</f>
        <v>0</v>
      </c>
      <c r="F70" s="186"/>
      <c r="G70" s="186"/>
      <c r="I70" s="241"/>
      <c r="J70" s="242"/>
      <c r="K70" s="244"/>
      <c r="L70" s="244"/>
      <c r="M70" s="244"/>
      <c r="N70" s="244"/>
      <c r="O70" s="244"/>
    </row>
    <row r="71" spans="1:16" x14ac:dyDescent="0.2">
      <c r="A71" s="1" t="s">
        <v>117</v>
      </c>
      <c r="B71" s="1">
        <v>1</v>
      </c>
      <c r="C71" s="134">
        <f>'Local Exp.'!C39</f>
        <v>0</v>
      </c>
      <c r="F71" s="186"/>
      <c r="G71" s="186"/>
      <c r="I71" s="325" t="str">
        <f>'Policy Cont''d'!A34</f>
        <v>14.  CHARTER SCHOOLS</v>
      </c>
      <c r="J71" s="326"/>
      <c r="K71" s="327"/>
      <c r="L71" s="327"/>
      <c r="M71" s="327"/>
      <c r="N71" s="327"/>
      <c r="O71" s="327"/>
      <c r="P71" s="327"/>
    </row>
    <row r="72" spans="1:16" x14ac:dyDescent="0.2">
      <c r="A72" s="1" t="s">
        <v>119</v>
      </c>
      <c r="B72" s="1">
        <v>2</v>
      </c>
      <c r="C72" s="134">
        <f>'Local Exp.'!C40</f>
        <v>0</v>
      </c>
      <c r="F72" s="186"/>
      <c r="I72" s="325"/>
      <c r="J72" s="326">
        <f>'Policy Cont''d'!A35</f>
        <v>0</v>
      </c>
      <c r="K72" s="328" t="s">
        <v>860</v>
      </c>
      <c r="L72" s="327"/>
      <c r="M72" s="327"/>
      <c r="N72" s="327"/>
      <c r="O72" s="327"/>
      <c r="P72" s="327"/>
    </row>
    <row r="73" spans="1:16" x14ac:dyDescent="0.2">
      <c r="A73" s="1" t="s">
        <v>120</v>
      </c>
      <c r="B73" s="1">
        <v>3</v>
      </c>
      <c r="C73" s="134">
        <f>'Local Exp.'!D49</f>
        <v>0</v>
      </c>
      <c r="F73" s="186"/>
      <c r="I73" s="325"/>
      <c r="J73" s="326">
        <f>'Policy Cont''d'!A36</f>
        <v>0</v>
      </c>
      <c r="K73" s="328" t="s">
        <v>861</v>
      </c>
      <c r="L73" s="327"/>
      <c r="M73" s="327"/>
      <c r="N73" s="327"/>
      <c r="O73" s="327"/>
      <c r="P73" s="327"/>
    </row>
    <row r="74" spans="1:16" x14ac:dyDescent="0.2">
      <c r="A74" s="1" t="s">
        <v>121</v>
      </c>
      <c r="B74" s="1">
        <v>1</v>
      </c>
      <c r="C74" s="134">
        <f>'Local Exp.'!F53</f>
        <v>0</v>
      </c>
      <c r="I74" s="325"/>
      <c r="J74" s="326">
        <f>'Policy Cont''d'!A37</f>
        <v>0</v>
      </c>
      <c r="K74" s="328" t="s">
        <v>862</v>
      </c>
      <c r="L74" s="327"/>
      <c r="M74" s="327"/>
      <c r="N74" s="327"/>
      <c r="O74" s="327"/>
      <c r="P74" s="327"/>
    </row>
    <row r="75" spans="1:16" x14ac:dyDescent="0.2">
      <c r="A75" s="1" t="s">
        <v>122</v>
      </c>
      <c r="B75" s="1">
        <v>2</v>
      </c>
      <c r="C75" s="134">
        <f>'Local Exp.'!F57</f>
        <v>0</v>
      </c>
      <c r="I75" s="325"/>
      <c r="J75" s="326">
        <f>'Policy Cont''d'!A38</f>
        <v>0</v>
      </c>
      <c r="K75" s="328" t="s">
        <v>861</v>
      </c>
      <c r="L75" s="327"/>
      <c r="M75" s="327"/>
      <c r="N75" s="327"/>
      <c r="O75" s="327"/>
      <c r="P75" s="327"/>
    </row>
    <row r="76" spans="1:16" x14ac:dyDescent="0.2">
      <c r="I76" s="325"/>
      <c r="J76" s="326">
        <f>'Policy Cont''d'!A39</f>
        <v>0</v>
      </c>
      <c r="K76" s="328" t="s">
        <v>863</v>
      </c>
      <c r="L76" s="327"/>
      <c r="M76" s="327"/>
      <c r="N76" s="327"/>
      <c r="O76" s="327"/>
      <c r="P76" s="327"/>
    </row>
    <row r="77" spans="1:16" x14ac:dyDescent="0.2">
      <c r="I77" s="325"/>
      <c r="J77" s="326">
        <f>'Policy Cont''d'!A40</f>
        <v>0</v>
      </c>
      <c r="K77" s="328" t="s">
        <v>861</v>
      </c>
      <c r="L77" s="327"/>
      <c r="M77" s="327"/>
      <c r="N77" s="327"/>
      <c r="O77" s="327"/>
      <c r="P77" s="327"/>
    </row>
    <row r="78" spans="1:16" x14ac:dyDescent="0.2">
      <c r="I78" s="329"/>
      <c r="J78" s="330"/>
      <c r="K78" s="331"/>
      <c r="L78" s="331"/>
      <c r="M78" s="331"/>
      <c r="N78" s="331"/>
      <c r="O78" s="331"/>
      <c r="P78" s="331"/>
    </row>
    <row r="79" spans="1:16" x14ac:dyDescent="0.2">
      <c r="I79" s="332" t="s">
        <v>864</v>
      </c>
      <c r="J79" s="333"/>
      <c r="K79" s="333"/>
      <c r="L79" s="331"/>
      <c r="M79" s="331"/>
      <c r="N79" s="331"/>
      <c r="O79" s="331"/>
      <c r="P79" s="331"/>
    </row>
    <row r="80" spans="1:16" x14ac:dyDescent="0.2">
      <c r="I80" s="334"/>
      <c r="J80" s="336">
        <f>'Policy Cont''d'!A43</f>
        <v>0</v>
      </c>
      <c r="K80" s="332" t="s">
        <v>865</v>
      </c>
      <c r="L80" s="329"/>
      <c r="M80" s="329"/>
      <c r="N80" s="329"/>
      <c r="O80" s="329"/>
      <c r="P80" s="331"/>
    </row>
    <row r="81" spans="9:16" x14ac:dyDescent="0.2">
      <c r="I81" s="335"/>
      <c r="J81" s="336">
        <f>'Policy Cont''d'!A44</f>
        <v>0</v>
      </c>
      <c r="K81" s="332" t="s">
        <v>866</v>
      </c>
      <c r="L81" s="329"/>
      <c r="M81" s="329"/>
      <c r="N81" s="329"/>
      <c r="O81" s="329"/>
      <c r="P81" s="331"/>
    </row>
    <row r="82" spans="9:16" x14ac:dyDescent="0.2">
      <c r="I82" s="334"/>
      <c r="J82" s="336">
        <f>'Policy Cont''d'!A45</f>
        <v>0</v>
      </c>
      <c r="K82" s="332" t="s">
        <v>867</v>
      </c>
      <c r="L82" s="329"/>
      <c r="M82" s="329"/>
      <c r="N82" s="329"/>
      <c r="O82" s="329"/>
      <c r="P82" s="331"/>
    </row>
    <row r="83" spans="9:16" x14ac:dyDescent="0.2">
      <c r="I83" s="335"/>
      <c r="J83" s="338">
        <f>'Policy Cont''d'!A46</f>
        <v>0</v>
      </c>
      <c r="K83" s="332" t="s">
        <v>868</v>
      </c>
      <c r="L83" s="329"/>
      <c r="M83" s="329"/>
      <c r="N83" s="329"/>
      <c r="O83" s="329"/>
      <c r="P83" s="331"/>
    </row>
    <row r="84" spans="9:16" x14ac:dyDescent="0.2">
      <c r="I84" s="334"/>
      <c r="J84" s="338">
        <f>'Policy Cont''d'!A47</f>
        <v>0</v>
      </c>
      <c r="K84" s="332" t="s">
        <v>869</v>
      </c>
      <c r="L84" s="329"/>
      <c r="M84" s="329"/>
      <c r="N84" s="329"/>
      <c r="O84" s="329"/>
      <c r="P84" s="331"/>
    </row>
    <row r="85" spans="9:16" x14ac:dyDescent="0.2">
      <c r="I85" s="334"/>
      <c r="J85" s="338">
        <f>'Policy Cont''d'!A48</f>
        <v>0</v>
      </c>
      <c r="K85" s="332" t="s">
        <v>870</v>
      </c>
      <c r="L85" s="329"/>
      <c r="M85" s="329"/>
      <c r="N85" s="329"/>
      <c r="O85" s="329"/>
      <c r="P85" s="331"/>
    </row>
  </sheetData>
  <sheetProtection algorithmName="SHA-512" hashValue="8ROx79Yqf08PpnvV0OHVBxvU1tRV1HLCH3iI4HzdF8/xaY8843lParJv80zhfKZUu4P5v+ajgkHiZcRInLzm4w==" saltValue="GJC5edK4Pjk46KmEQlgzFA==" spinCount="100000" sheet="1" objects="1" scenarios="1"/>
  <phoneticPr fontId="0" type="noConversion"/>
  <pageMargins left="0.75" right="0.75" top="1" bottom="1" header="0.5" footer="0.5"/>
  <pageSetup scale="36" orientation="portrait" horizontalDpi="300" verticalDpi="300" r:id="rId1"/>
  <headerFooter alignWithMargins="0">
    <oddHeader xml:space="preserve">&amp;C&amp;A&amp;RTD-1 2017-18
Page 8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Policy!$A$166:$A$168</xm:f>
          </x14:formula1>
          <xm:sqref>I82 I80 I84:I85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S213"/>
  <sheetViews>
    <sheetView zoomScaleNormal="100" workbookViewId="0">
      <selection activeCell="A5" sqref="A5"/>
    </sheetView>
  </sheetViews>
  <sheetFormatPr defaultRowHeight="12.75" x14ac:dyDescent="0.2"/>
  <cols>
    <col min="1" max="1" width="4" bestFit="1" customWidth="1"/>
    <col min="2" max="2" width="7.85546875" customWidth="1"/>
    <col min="3" max="3" width="10.28515625" customWidth="1"/>
    <col min="4" max="4" width="11" style="20" customWidth="1"/>
    <col min="5" max="5" width="20" customWidth="1"/>
    <col min="6" max="6" width="11" bestFit="1" customWidth="1"/>
    <col min="7" max="7" width="11.7109375" customWidth="1"/>
    <col min="8" max="8" width="5.5703125" customWidth="1"/>
    <col min="9" max="9" width="2.28515625" bestFit="1" customWidth="1"/>
    <col min="10" max="15" width="2" bestFit="1" customWidth="1"/>
    <col min="16" max="16" width="4.5703125" customWidth="1"/>
    <col min="17" max="17" width="8.42578125" customWidth="1"/>
  </cols>
  <sheetData>
    <row r="1" spans="1:19" s="40" customFormat="1" x14ac:dyDescent="0.2">
      <c r="A1"/>
      <c r="B1"/>
      <c r="C1"/>
      <c r="D1" s="20"/>
      <c r="E1"/>
      <c r="F1"/>
      <c r="G1"/>
      <c r="H1"/>
      <c r="I1" s="39" t="s">
        <v>191</v>
      </c>
      <c r="J1"/>
      <c r="K1"/>
      <c r="L1"/>
      <c r="M1"/>
      <c r="N1"/>
      <c r="O1"/>
      <c r="P1"/>
      <c r="Q1"/>
    </row>
    <row r="2" spans="1:19" s="40" customFormat="1" x14ac:dyDescent="0.2">
      <c r="A2"/>
      <c r="B2"/>
      <c r="C2"/>
      <c r="D2" s="68" t="s">
        <v>192</v>
      </c>
      <c r="E2"/>
      <c r="F2" s="41"/>
      <c r="G2" s="41"/>
      <c r="H2" s="42"/>
      <c r="I2" s="43" t="s">
        <v>193</v>
      </c>
      <c r="J2"/>
      <c r="K2"/>
      <c r="L2"/>
      <c r="M2"/>
      <c r="N2"/>
      <c r="O2"/>
      <c r="P2"/>
      <c r="Q2"/>
    </row>
    <row r="3" spans="1:19" s="40" customFormat="1" x14ac:dyDescent="0.2">
      <c r="A3"/>
      <c r="B3"/>
      <c r="C3"/>
      <c r="D3" s="68" t="s">
        <v>194</v>
      </c>
      <c r="E3"/>
      <c r="F3"/>
      <c r="G3"/>
      <c r="H3"/>
      <c r="I3"/>
      <c r="J3"/>
      <c r="K3"/>
      <c r="L3"/>
      <c r="M3"/>
      <c r="N3"/>
      <c r="O3"/>
      <c r="P3"/>
      <c r="Q3"/>
    </row>
    <row r="4" spans="1:19" s="40" customFormat="1" x14ac:dyDescent="0.2">
      <c r="A4"/>
      <c r="B4"/>
      <c r="C4"/>
      <c r="D4" s="68"/>
      <c r="E4"/>
      <c r="F4"/>
      <c r="G4"/>
      <c r="H4"/>
      <c r="I4"/>
      <c r="J4"/>
      <c r="K4"/>
      <c r="L4"/>
      <c r="M4"/>
      <c r="N4"/>
      <c r="O4"/>
      <c r="P4"/>
      <c r="Q4"/>
    </row>
    <row r="5" spans="1:19" s="40" customFormat="1" ht="13.5" x14ac:dyDescent="0.25">
      <c r="A5" s="318" t="s">
        <v>205</v>
      </c>
      <c r="B5" s="2"/>
      <c r="C5" s="318"/>
      <c r="D5" s="68"/>
      <c r="E5"/>
      <c r="F5"/>
      <c r="G5"/>
      <c r="H5" s="44" t="s">
        <v>195</v>
      </c>
      <c r="I5" s="45"/>
      <c r="J5" s="45"/>
      <c r="K5" s="45"/>
      <c r="L5" s="45"/>
      <c r="M5" s="45"/>
      <c r="N5" s="45"/>
      <c r="O5" s="45"/>
      <c r="P5" s="45"/>
      <c r="Q5" s="45"/>
    </row>
    <row r="6" spans="1:19" s="52" customFormat="1" ht="51" x14ac:dyDescent="0.2">
      <c r="A6" s="46"/>
      <c r="B6" s="47" t="s">
        <v>196</v>
      </c>
      <c r="C6" s="47" t="s">
        <v>647</v>
      </c>
      <c r="D6" s="47" t="s">
        <v>197</v>
      </c>
      <c r="E6" s="47" t="s">
        <v>198</v>
      </c>
      <c r="F6" s="47" t="s">
        <v>199</v>
      </c>
      <c r="G6" s="48" t="s">
        <v>200</v>
      </c>
      <c r="H6" s="47" t="s">
        <v>201</v>
      </c>
      <c r="I6" s="47" t="s">
        <v>202</v>
      </c>
      <c r="J6" s="47">
        <v>1</v>
      </c>
      <c r="K6" s="47">
        <v>2</v>
      </c>
      <c r="L6" s="47">
        <v>3</v>
      </c>
      <c r="M6" s="47">
        <v>4</v>
      </c>
      <c r="N6" s="47">
        <v>5</v>
      </c>
      <c r="O6" s="47">
        <v>6</v>
      </c>
      <c r="P6" s="49" t="s">
        <v>203</v>
      </c>
      <c r="Q6" s="47" t="s">
        <v>204</v>
      </c>
      <c r="R6" s="50"/>
      <c r="S6" s="51"/>
    </row>
    <row r="7" spans="1:19" s="40" customFormat="1" x14ac:dyDescent="0.2">
      <c r="A7" s="53">
        <v>1</v>
      </c>
      <c r="B7" s="300"/>
      <c r="C7" s="301"/>
      <c r="D7" s="302"/>
      <c r="E7" s="303"/>
      <c r="F7" s="304"/>
      <c r="G7" s="305"/>
      <c r="H7" s="306"/>
      <c r="I7" s="306"/>
      <c r="J7" s="306"/>
      <c r="K7" s="306"/>
      <c r="L7" s="306"/>
      <c r="M7" s="306"/>
      <c r="N7" s="306"/>
      <c r="O7" s="306"/>
      <c r="P7" s="306"/>
      <c r="Q7" s="302"/>
      <c r="R7" s="54"/>
      <c r="S7" s="55"/>
    </row>
    <row r="8" spans="1:19" s="40" customFormat="1" x14ac:dyDescent="0.2">
      <c r="A8" s="53">
        <v>2</v>
      </c>
      <c r="B8" s="300"/>
      <c r="C8" s="301"/>
      <c r="D8" s="302"/>
      <c r="E8" s="307"/>
      <c r="F8" s="304"/>
      <c r="G8" s="305"/>
      <c r="H8" s="306"/>
      <c r="I8" s="306"/>
      <c r="J8" s="306"/>
      <c r="K8" s="306"/>
      <c r="L8" s="306"/>
      <c r="M8" s="306"/>
      <c r="N8" s="306"/>
      <c r="O8" s="306"/>
      <c r="P8" s="306"/>
      <c r="Q8" s="308"/>
      <c r="R8" s="54"/>
      <c r="S8" s="55"/>
    </row>
    <row r="9" spans="1:19" s="40" customFormat="1" x14ac:dyDescent="0.2">
      <c r="A9" s="53">
        <v>3</v>
      </c>
      <c r="B9" s="300"/>
      <c r="C9" s="301"/>
      <c r="D9" s="302"/>
      <c r="E9" s="303"/>
      <c r="F9" s="302"/>
      <c r="G9" s="305"/>
      <c r="H9" s="306"/>
      <c r="I9" s="306"/>
      <c r="J9" s="306"/>
      <c r="K9" s="306"/>
      <c r="L9" s="306"/>
      <c r="M9" s="306"/>
      <c r="N9" s="306"/>
      <c r="O9" s="306"/>
      <c r="P9" s="306"/>
      <c r="Q9" s="302"/>
      <c r="R9" s="54"/>
      <c r="S9" s="55"/>
    </row>
    <row r="10" spans="1:19" s="40" customFormat="1" x14ac:dyDescent="0.2">
      <c r="A10" s="53">
        <v>4</v>
      </c>
      <c r="B10" s="300"/>
      <c r="C10" s="301"/>
      <c r="D10" s="302"/>
      <c r="E10" s="303"/>
      <c r="F10" s="302"/>
      <c r="G10" s="305"/>
      <c r="H10" s="306"/>
      <c r="I10" s="306"/>
      <c r="J10" s="306"/>
      <c r="K10" s="306"/>
      <c r="L10" s="306"/>
      <c r="M10" s="306"/>
      <c r="N10" s="306"/>
      <c r="O10" s="306"/>
      <c r="P10" s="306"/>
      <c r="Q10" s="302"/>
      <c r="R10" s="54"/>
      <c r="S10" s="55"/>
    </row>
    <row r="11" spans="1:19" s="40" customFormat="1" x14ac:dyDescent="0.2">
      <c r="A11" s="53">
        <v>5</v>
      </c>
      <c r="B11" s="300"/>
      <c r="C11" s="309"/>
      <c r="D11" s="302"/>
      <c r="E11" s="303"/>
      <c r="F11" s="304"/>
      <c r="G11" s="305"/>
      <c r="H11" s="306"/>
      <c r="I11" s="306"/>
      <c r="J11" s="306"/>
      <c r="K11" s="306"/>
      <c r="L11" s="306"/>
      <c r="M11" s="306"/>
      <c r="N11" s="306"/>
      <c r="O11" s="306"/>
      <c r="P11" s="306"/>
      <c r="Q11" s="302"/>
      <c r="R11" s="54"/>
      <c r="S11" s="55"/>
    </row>
    <row r="12" spans="1:19" s="40" customFormat="1" x14ac:dyDescent="0.2">
      <c r="A12" s="53">
        <v>6</v>
      </c>
      <c r="B12" s="300"/>
      <c r="C12" s="301"/>
      <c r="D12" s="302"/>
      <c r="E12" s="303"/>
      <c r="F12" s="310"/>
      <c r="G12" s="305"/>
      <c r="H12" s="306"/>
      <c r="I12" s="306"/>
      <c r="J12" s="306"/>
      <c r="K12" s="306"/>
      <c r="L12" s="306"/>
      <c r="M12" s="306"/>
      <c r="N12" s="306"/>
      <c r="O12" s="306"/>
      <c r="P12" s="306"/>
      <c r="Q12" s="302"/>
      <c r="R12" s="54"/>
      <c r="S12" s="55"/>
    </row>
    <row r="13" spans="1:19" s="40" customFormat="1" x14ac:dyDescent="0.2">
      <c r="A13" s="53">
        <v>7</v>
      </c>
      <c r="B13" s="300"/>
      <c r="C13" s="309"/>
      <c r="D13" s="302"/>
      <c r="E13" s="303"/>
      <c r="F13" s="302"/>
      <c r="G13" s="305"/>
      <c r="H13" s="306"/>
      <c r="I13" s="306"/>
      <c r="J13" s="306"/>
      <c r="K13" s="306"/>
      <c r="L13" s="306"/>
      <c r="M13" s="306"/>
      <c r="N13" s="306"/>
      <c r="O13" s="306"/>
      <c r="P13" s="306"/>
      <c r="Q13" s="302"/>
      <c r="R13" s="54"/>
      <c r="S13" s="55"/>
    </row>
    <row r="14" spans="1:19" s="40" customFormat="1" x14ac:dyDescent="0.2">
      <c r="A14" s="53">
        <v>8</v>
      </c>
      <c r="B14" s="300"/>
      <c r="C14" s="301"/>
      <c r="D14" s="302"/>
      <c r="E14" s="303"/>
      <c r="F14" s="302"/>
      <c r="G14" s="305"/>
      <c r="H14" s="306"/>
      <c r="I14" s="306"/>
      <c r="J14" s="306"/>
      <c r="K14" s="306"/>
      <c r="L14" s="306"/>
      <c r="M14" s="306"/>
      <c r="N14" s="306"/>
      <c r="O14" s="306"/>
      <c r="P14" s="306"/>
      <c r="Q14" s="308"/>
      <c r="R14" s="54"/>
      <c r="S14" s="55"/>
    </row>
    <row r="15" spans="1:19" s="40" customFormat="1" x14ac:dyDescent="0.2">
      <c r="A15" s="53">
        <v>9</v>
      </c>
      <c r="B15" s="300"/>
      <c r="C15" s="301"/>
      <c r="D15" s="302"/>
      <c r="E15" s="303"/>
      <c r="F15" s="302"/>
      <c r="G15" s="305"/>
      <c r="H15" s="306"/>
      <c r="I15" s="306"/>
      <c r="J15" s="306"/>
      <c r="K15" s="306"/>
      <c r="L15" s="306"/>
      <c r="M15" s="306"/>
      <c r="N15" s="306"/>
      <c r="O15" s="306"/>
      <c r="P15" s="306"/>
      <c r="Q15" s="302"/>
      <c r="R15" s="54"/>
      <c r="S15" s="55"/>
    </row>
    <row r="16" spans="1:19" s="40" customFormat="1" x14ac:dyDescent="0.2">
      <c r="A16" s="53">
        <v>10</v>
      </c>
      <c r="B16" s="300"/>
      <c r="C16" s="301"/>
      <c r="D16" s="302"/>
      <c r="E16" s="303"/>
      <c r="F16" s="302"/>
      <c r="G16" s="305"/>
      <c r="H16" s="306"/>
      <c r="I16" s="306"/>
      <c r="J16" s="306"/>
      <c r="K16" s="306"/>
      <c r="L16" s="306"/>
      <c r="M16" s="306"/>
      <c r="N16" s="306"/>
      <c r="O16" s="306"/>
      <c r="P16" s="306"/>
      <c r="Q16" s="302"/>
      <c r="R16" s="54"/>
      <c r="S16" s="55"/>
    </row>
    <row r="17" spans="1:19" s="40" customFormat="1" x14ac:dyDescent="0.2">
      <c r="A17" s="53">
        <v>11</v>
      </c>
      <c r="B17" s="300"/>
      <c r="C17" s="301"/>
      <c r="D17" s="302"/>
      <c r="E17" s="303"/>
      <c r="F17" s="302"/>
      <c r="G17" s="305"/>
      <c r="H17" s="306"/>
      <c r="I17" s="306"/>
      <c r="J17" s="306"/>
      <c r="K17" s="306"/>
      <c r="L17" s="306"/>
      <c r="M17" s="306"/>
      <c r="N17" s="306"/>
      <c r="O17" s="306"/>
      <c r="P17" s="306"/>
      <c r="Q17" s="302"/>
      <c r="R17" s="54"/>
      <c r="S17" s="55"/>
    </row>
    <row r="18" spans="1:19" s="40" customFormat="1" x14ac:dyDescent="0.2">
      <c r="A18" s="53">
        <v>12</v>
      </c>
      <c r="B18" s="300"/>
      <c r="C18" s="301"/>
      <c r="D18" s="302"/>
      <c r="E18" s="303"/>
      <c r="F18" s="302"/>
      <c r="G18" s="305"/>
      <c r="H18" s="306"/>
      <c r="I18" s="306"/>
      <c r="J18" s="306"/>
      <c r="K18" s="306"/>
      <c r="L18" s="306"/>
      <c r="M18" s="306"/>
      <c r="N18" s="306"/>
      <c r="O18" s="306"/>
      <c r="P18" s="306"/>
      <c r="Q18" s="302"/>
      <c r="R18" s="54"/>
      <c r="S18" s="55"/>
    </row>
    <row r="19" spans="1:19" s="40" customFormat="1" x14ac:dyDescent="0.2">
      <c r="A19" s="53">
        <v>13</v>
      </c>
      <c r="B19" s="300"/>
      <c r="C19" s="301"/>
      <c r="D19" s="302"/>
      <c r="E19" s="303"/>
      <c r="F19" s="302"/>
      <c r="G19" s="305"/>
      <c r="H19" s="306"/>
      <c r="I19" s="306"/>
      <c r="J19" s="306"/>
      <c r="K19" s="306"/>
      <c r="L19" s="306"/>
      <c r="M19" s="306"/>
      <c r="N19" s="306"/>
      <c r="O19" s="306"/>
      <c r="P19" s="306"/>
      <c r="Q19" s="302"/>
      <c r="R19" s="54"/>
      <c r="S19" s="55"/>
    </row>
    <row r="20" spans="1:19" s="40" customFormat="1" x14ac:dyDescent="0.2">
      <c r="A20" s="53">
        <v>14</v>
      </c>
      <c r="B20" s="300"/>
      <c r="C20" s="301"/>
      <c r="D20" s="302"/>
      <c r="E20" s="303"/>
      <c r="F20" s="302"/>
      <c r="G20" s="305"/>
      <c r="H20" s="306"/>
      <c r="I20" s="306"/>
      <c r="J20" s="306"/>
      <c r="K20" s="306"/>
      <c r="L20" s="306"/>
      <c r="M20" s="306"/>
      <c r="N20" s="306"/>
      <c r="O20" s="306"/>
      <c r="P20" s="306"/>
      <c r="Q20" s="302"/>
      <c r="R20" s="54"/>
      <c r="S20" s="55"/>
    </row>
    <row r="21" spans="1:19" s="40" customFormat="1" x14ac:dyDescent="0.2">
      <c r="A21" s="53">
        <v>15</v>
      </c>
      <c r="B21" s="300"/>
      <c r="C21" s="301"/>
      <c r="D21" s="302"/>
      <c r="E21" s="303"/>
      <c r="F21" s="302"/>
      <c r="G21" s="305"/>
      <c r="H21" s="306"/>
      <c r="I21" s="306"/>
      <c r="J21" s="306"/>
      <c r="K21" s="306"/>
      <c r="L21" s="306"/>
      <c r="M21" s="306"/>
      <c r="N21" s="306"/>
      <c r="O21" s="306"/>
      <c r="P21" s="306"/>
      <c r="Q21" s="302"/>
      <c r="R21" s="54"/>
      <c r="S21" s="55"/>
    </row>
    <row r="22" spans="1:19" s="40" customFormat="1" x14ac:dyDescent="0.2">
      <c r="A22" s="53">
        <v>16</v>
      </c>
      <c r="B22" s="300"/>
      <c r="C22" s="301"/>
      <c r="D22" s="302"/>
      <c r="E22" s="303"/>
      <c r="F22" s="302"/>
      <c r="G22" s="305"/>
      <c r="H22" s="306"/>
      <c r="I22" s="306"/>
      <c r="J22" s="306"/>
      <c r="K22" s="306"/>
      <c r="L22" s="306"/>
      <c r="M22" s="306"/>
      <c r="N22" s="306"/>
      <c r="O22" s="306"/>
      <c r="P22" s="306"/>
      <c r="Q22" s="302"/>
      <c r="R22" s="54"/>
      <c r="S22" s="55"/>
    </row>
    <row r="23" spans="1:19" s="40" customFormat="1" x14ac:dyDescent="0.2">
      <c r="A23" s="53">
        <v>17</v>
      </c>
      <c r="B23" s="300"/>
      <c r="C23" s="301"/>
      <c r="D23" s="302"/>
      <c r="E23" s="303"/>
      <c r="F23" s="302"/>
      <c r="G23" s="305"/>
      <c r="H23" s="306"/>
      <c r="I23" s="306"/>
      <c r="J23" s="306"/>
      <c r="K23" s="306"/>
      <c r="L23" s="306"/>
      <c r="M23" s="306"/>
      <c r="N23" s="306"/>
      <c r="O23" s="306"/>
      <c r="P23" s="306"/>
      <c r="Q23" s="302"/>
      <c r="R23" s="54"/>
      <c r="S23" s="55"/>
    </row>
    <row r="24" spans="1:19" s="40" customFormat="1" x14ac:dyDescent="0.2">
      <c r="A24" s="53">
        <v>18</v>
      </c>
      <c r="B24" s="300"/>
      <c r="C24" s="301"/>
      <c r="D24" s="302"/>
      <c r="E24" s="303"/>
      <c r="F24" s="302"/>
      <c r="G24" s="305"/>
      <c r="H24" s="306"/>
      <c r="I24" s="306"/>
      <c r="J24" s="306"/>
      <c r="K24" s="306"/>
      <c r="L24" s="306"/>
      <c r="M24" s="306"/>
      <c r="N24" s="306"/>
      <c r="O24" s="306"/>
      <c r="P24" s="306"/>
      <c r="Q24" s="302"/>
      <c r="R24" s="54"/>
      <c r="S24" s="55"/>
    </row>
    <row r="25" spans="1:19" s="40" customFormat="1" x14ac:dyDescent="0.2">
      <c r="A25" s="53">
        <v>19</v>
      </c>
      <c r="B25" s="311"/>
      <c r="C25" s="301"/>
      <c r="D25" s="302"/>
      <c r="E25" s="306"/>
      <c r="F25" s="306"/>
      <c r="G25" s="305"/>
      <c r="H25" s="306"/>
      <c r="I25" s="306"/>
      <c r="J25" s="306"/>
      <c r="K25" s="306"/>
      <c r="L25" s="306"/>
      <c r="M25" s="306"/>
      <c r="N25" s="306"/>
      <c r="O25" s="306"/>
      <c r="P25" s="306"/>
      <c r="Q25" s="302"/>
      <c r="R25" s="54"/>
      <c r="S25" s="55"/>
    </row>
    <row r="26" spans="1:19" s="40" customFormat="1" x14ac:dyDescent="0.2">
      <c r="A26" s="53">
        <v>20</v>
      </c>
      <c r="B26" s="311"/>
      <c r="C26" s="301"/>
      <c r="D26" s="302"/>
      <c r="E26" s="306"/>
      <c r="F26" s="306"/>
      <c r="G26" s="305"/>
      <c r="H26" s="306"/>
      <c r="I26" s="306"/>
      <c r="J26" s="306"/>
      <c r="K26" s="306"/>
      <c r="L26" s="306"/>
      <c r="M26" s="306"/>
      <c r="N26" s="306"/>
      <c r="O26" s="306"/>
      <c r="P26" s="306"/>
      <c r="Q26" s="302"/>
      <c r="R26" s="54"/>
      <c r="S26" s="55"/>
    </row>
    <row r="27" spans="1:19" s="40" customFormat="1" x14ac:dyDescent="0.2">
      <c r="A27" s="53">
        <v>21</v>
      </c>
      <c r="B27" s="311"/>
      <c r="C27" s="301"/>
      <c r="D27" s="302"/>
      <c r="E27" s="306"/>
      <c r="F27" s="306"/>
      <c r="G27" s="305"/>
      <c r="H27" s="306"/>
      <c r="I27" s="306"/>
      <c r="J27" s="306"/>
      <c r="K27" s="306"/>
      <c r="L27" s="306"/>
      <c r="M27" s="306"/>
      <c r="N27" s="306"/>
      <c r="O27" s="306"/>
      <c r="P27" s="306"/>
      <c r="Q27" s="306"/>
      <c r="R27" s="54"/>
      <c r="S27" s="55"/>
    </row>
    <row r="28" spans="1:19" s="40" customFormat="1" x14ac:dyDescent="0.2">
      <c r="A28" s="53">
        <v>22</v>
      </c>
      <c r="B28" s="311"/>
      <c r="C28" s="301"/>
      <c r="D28" s="302"/>
      <c r="E28" s="306"/>
      <c r="F28" s="306"/>
      <c r="G28" s="305"/>
      <c r="H28" s="306"/>
      <c r="I28" s="306"/>
      <c r="J28" s="306"/>
      <c r="K28" s="306"/>
      <c r="L28" s="306"/>
      <c r="M28" s="306"/>
      <c r="N28" s="306"/>
      <c r="O28" s="306"/>
      <c r="P28" s="306"/>
      <c r="Q28" s="306"/>
      <c r="R28" s="54"/>
      <c r="S28" s="55"/>
    </row>
    <row r="29" spans="1:19" s="40" customFormat="1" x14ac:dyDescent="0.2">
      <c r="A29" s="53">
        <v>23</v>
      </c>
      <c r="B29" s="311"/>
      <c r="C29" s="312"/>
      <c r="D29" s="302"/>
      <c r="E29" s="306"/>
      <c r="F29" s="306"/>
      <c r="G29" s="305"/>
      <c r="H29" s="306"/>
      <c r="I29" s="306"/>
      <c r="J29" s="306"/>
      <c r="K29" s="306"/>
      <c r="L29" s="306"/>
      <c r="M29" s="306"/>
      <c r="N29" s="306"/>
      <c r="O29" s="306"/>
      <c r="P29" s="306"/>
      <c r="Q29" s="306"/>
      <c r="R29" s="54"/>
      <c r="S29" s="55"/>
    </row>
    <row r="30" spans="1:19" s="40" customFormat="1" x14ac:dyDescent="0.2">
      <c r="A30" s="53">
        <v>24</v>
      </c>
      <c r="B30" s="311"/>
      <c r="C30" s="301"/>
      <c r="D30" s="302"/>
      <c r="E30" s="306"/>
      <c r="F30" s="306"/>
      <c r="G30" s="305"/>
      <c r="H30" s="306"/>
      <c r="I30" s="306"/>
      <c r="J30" s="306"/>
      <c r="K30" s="306"/>
      <c r="L30" s="306"/>
      <c r="M30" s="306"/>
      <c r="N30" s="306"/>
      <c r="O30" s="306"/>
      <c r="P30" s="306"/>
      <c r="Q30" s="306"/>
      <c r="R30" s="54"/>
      <c r="S30" s="55"/>
    </row>
    <row r="31" spans="1:19" s="40" customFormat="1" x14ac:dyDescent="0.2">
      <c r="A31" s="53">
        <v>25</v>
      </c>
      <c r="B31" s="311"/>
      <c r="C31" s="301"/>
      <c r="D31" s="302"/>
      <c r="E31" s="306"/>
      <c r="F31" s="306"/>
      <c r="G31" s="305"/>
      <c r="H31" s="306"/>
      <c r="I31" s="306"/>
      <c r="J31" s="306"/>
      <c r="K31" s="306"/>
      <c r="L31" s="306"/>
      <c r="M31" s="306"/>
      <c r="N31" s="306"/>
      <c r="O31" s="306"/>
      <c r="P31" s="306"/>
      <c r="Q31" s="306"/>
      <c r="R31" s="54"/>
      <c r="S31" s="55"/>
    </row>
    <row r="32" spans="1:19" s="40" customFormat="1" x14ac:dyDescent="0.2">
      <c r="A32" s="53">
        <v>26</v>
      </c>
      <c r="B32" s="311"/>
      <c r="C32" s="301"/>
      <c r="D32" s="302"/>
      <c r="E32" s="306"/>
      <c r="F32" s="306"/>
      <c r="G32" s="305"/>
      <c r="H32" s="306"/>
      <c r="I32" s="306"/>
      <c r="J32" s="306"/>
      <c r="K32" s="306"/>
      <c r="L32" s="306"/>
      <c r="M32" s="306"/>
      <c r="N32" s="306"/>
      <c r="O32" s="306"/>
      <c r="P32" s="306"/>
      <c r="Q32" s="306"/>
      <c r="R32" s="54"/>
      <c r="S32" s="55"/>
    </row>
    <row r="33" spans="1:19" s="40" customFormat="1" x14ac:dyDescent="0.2">
      <c r="A33" s="53">
        <v>27</v>
      </c>
      <c r="B33" s="311"/>
      <c r="C33" s="301"/>
      <c r="D33" s="302"/>
      <c r="E33" s="306"/>
      <c r="F33" s="306"/>
      <c r="G33" s="305"/>
      <c r="H33" s="306"/>
      <c r="I33" s="306"/>
      <c r="J33" s="306"/>
      <c r="K33" s="306"/>
      <c r="L33" s="306"/>
      <c r="M33" s="306"/>
      <c r="N33" s="306"/>
      <c r="O33" s="306"/>
      <c r="P33" s="306"/>
      <c r="Q33" s="306"/>
      <c r="R33" s="54"/>
      <c r="S33" s="55"/>
    </row>
    <row r="34" spans="1:19" s="40" customFormat="1" x14ac:dyDescent="0.2">
      <c r="A34" s="53">
        <v>28</v>
      </c>
      <c r="B34" s="311"/>
      <c r="C34" s="301"/>
      <c r="D34" s="302"/>
      <c r="E34" s="306"/>
      <c r="F34" s="306"/>
      <c r="G34" s="305"/>
      <c r="H34" s="306"/>
      <c r="I34" s="306"/>
      <c r="J34" s="306"/>
      <c r="K34" s="306"/>
      <c r="L34" s="306"/>
      <c r="M34" s="306"/>
      <c r="N34" s="306"/>
      <c r="O34" s="306"/>
      <c r="P34" s="306"/>
      <c r="Q34" s="306"/>
      <c r="R34" s="54"/>
    </row>
    <row r="35" spans="1:19" s="40" customFormat="1" x14ac:dyDescent="0.2">
      <c r="A35" s="53">
        <v>29</v>
      </c>
      <c r="B35" s="311"/>
      <c r="C35" s="301"/>
      <c r="D35" s="302"/>
      <c r="E35" s="306"/>
      <c r="F35" s="306"/>
      <c r="G35" s="305"/>
      <c r="H35" s="306"/>
      <c r="I35" s="306"/>
      <c r="J35" s="306"/>
      <c r="K35" s="306"/>
      <c r="L35" s="306"/>
      <c r="M35" s="306"/>
      <c r="N35" s="306"/>
      <c r="O35" s="306"/>
      <c r="P35" s="306"/>
      <c r="Q35" s="306"/>
      <c r="R35" s="54"/>
    </row>
    <row r="36" spans="1:19" s="40" customFormat="1" x14ac:dyDescent="0.2">
      <c r="A36" s="53">
        <v>30</v>
      </c>
      <c r="B36" s="311"/>
      <c r="C36" s="301"/>
      <c r="D36" s="302"/>
      <c r="E36" s="306"/>
      <c r="F36" s="306"/>
      <c r="G36" s="305"/>
      <c r="H36" s="306"/>
      <c r="I36" s="306"/>
      <c r="J36" s="306"/>
      <c r="K36" s="306"/>
      <c r="L36" s="306"/>
      <c r="M36" s="306"/>
      <c r="N36" s="306"/>
      <c r="O36" s="306"/>
      <c r="P36" s="306"/>
      <c r="Q36" s="306"/>
      <c r="R36" s="54"/>
    </row>
    <row r="37" spans="1:19" s="40" customFormat="1" x14ac:dyDescent="0.2">
      <c r="A37" s="53">
        <v>31</v>
      </c>
      <c r="B37" s="311"/>
      <c r="C37" s="301"/>
      <c r="D37" s="302"/>
      <c r="E37" s="306"/>
      <c r="F37" s="306"/>
      <c r="G37" s="305"/>
      <c r="H37" s="306"/>
      <c r="I37" s="306"/>
      <c r="J37" s="306"/>
      <c r="K37" s="306"/>
      <c r="L37" s="306"/>
      <c r="M37" s="306"/>
      <c r="N37" s="306"/>
      <c r="O37" s="306"/>
      <c r="P37" s="306"/>
      <c r="Q37" s="306"/>
      <c r="R37" s="54"/>
    </row>
    <row r="38" spans="1:19" s="40" customFormat="1" x14ac:dyDescent="0.2">
      <c r="A38" s="53">
        <v>32</v>
      </c>
      <c r="B38" s="311"/>
      <c r="C38" s="301"/>
      <c r="D38" s="302"/>
      <c r="E38" s="306"/>
      <c r="F38" s="306"/>
      <c r="G38" s="305"/>
      <c r="H38" s="306"/>
      <c r="I38" s="306"/>
      <c r="J38" s="306"/>
      <c r="K38" s="306"/>
      <c r="L38" s="306"/>
      <c r="M38" s="306"/>
      <c r="N38" s="306"/>
      <c r="O38" s="306"/>
      <c r="P38" s="306"/>
      <c r="Q38" s="306"/>
      <c r="R38" s="54"/>
    </row>
    <row r="39" spans="1:19" s="40" customFormat="1" x14ac:dyDescent="0.2">
      <c r="A39" s="53">
        <v>33</v>
      </c>
      <c r="B39" s="311"/>
      <c r="C39" s="301"/>
      <c r="D39" s="302"/>
      <c r="E39" s="306"/>
      <c r="F39" s="306"/>
      <c r="G39" s="305"/>
      <c r="H39" s="306"/>
      <c r="I39" s="306"/>
      <c r="J39" s="306"/>
      <c r="K39" s="306"/>
      <c r="L39" s="306"/>
      <c r="M39" s="306"/>
      <c r="N39" s="306"/>
      <c r="O39" s="306"/>
      <c r="P39" s="306"/>
      <c r="Q39" s="306"/>
      <c r="R39" s="54"/>
    </row>
    <row r="40" spans="1:19" s="40" customFormat="1" x14ac:dyDescent="0.2">
      <c r="A40" s="53">
        <v>34</v>
      </c>
      <c r="B40" s="311"/>
      <c r="C40" s="301"/>
      <c r="D40" s="302"/>
      <c r="E40" s="306"/>
      <c r="F40" s="306"/>
      <c r="G40" s="305"/>
      <c r="H40" s="306"/>
      <c r="I40" s="306"/>
      <c r="J40" s="306"/>
      <c r="K40" s="306"/>
      <c r="L40" s="306"/>
      <c r="M40" s="306"/>
      <c r="N40" s="306"/>
      <c r="O40" s="306"/>
      <c r="P40" s="306"/>
      <c r="Q40" s="306"/>
      <c r="R40" s="54"/>
    </row>
    <row r="41" spans="1:19" s="40" customFormat="1" x14ac:dyDescent="0.2">
      <c r="A41" s="53">
        <v>35</v>
      </c>
      <c r="B41" s="311"/>
      <c r="C41" s="312"/>
      <c r="D41" s="302"/>
      <c r="E41" s="306"/>
      <c r="F41" s="306"/>
      <c r="G41" s="305"/>
      <c r="H41" s="306"/>
      <c r="I41" s="306"/>
      <c r="J41" s="306"/>
      <c r="K41" s="306"/>
      <c r="L41" s="306"/>
      <c r="M41" s="306"/>
      <c r="N41" s="306"/>
      <c r="O41" s="306"/>
      <c r="P41" s="306"/>
      <c r="Q41" s="306"/>
      <c r="R41" s="54"/>
    </row>
    <row r="42" spans="1:19" s="40" customFormat="1" x14ac:dyDescent="0.2">
      <c r="A42" s="53">
        <v>36</v>
      </c>
      <c r="B42" s="311"/>
      <c r="C42" s="301"/>
      <c r="D42" s="302"/>
      <c r="E42" s="306"/>
      <c r="F42" s="306"/>
      <c r="G42" s="305"/>
      <c r="H42" s="306"/>
      <c r="I42" s="306"/>
      <c r="J42" s="306"/>
      <c r="K42" s="306"/>
      <c r="L42" s="306"/>
      <c r="M42" s="306"/>
      <c r="N42" s="306"/>
      <c r="O42" s="306"/>
      <c r="P42" s="306"/>
      <c r="Q42" s="306"/>
      <c r="R42" s="54"/>
    </row>
    <row r="43" spans="1:19" s="40" customFormat="1" x14ac:dyDescent="0.2">
      <c r="A43" s="53">
        <v>37</v>
      </c>
      <c r="B43" s="311"/>
      <c r="C43" s="301"/>
      <c r="D43" s="313"/>
      <c r="E43" s="306"/>
      <c r="F43" s="306"/>
      <c r="G43" s="305"/>
      <c r="H43" s="306"/>
      <c r="I43" s="306"/>
      <c r="J43" s="306"/>
      <c r="K43" s="306"/>
      <c r="L43" s="306"/>
      <c r="M43" s="306"/>
      <c r="N43" s="306"/>
      <c r="O43" s="306"/>
      <c r="P43" s="306"/>
      <c r="Q43" s="306"/>
      <c r="R43" s="54"/>
    </row>
    <row r="44" spans="1:19" s="40" customFormat="1" x14ac:dyDescent="0.2">
      <c r="A44" s="53">
        <v>38</v>
      </c>
      <c r="B44" s="311"/>
      <c r="C44" s="301"/>
      <c r="D44" s="302"/>
      <c r="E44" s="306"/>
      <c r="F44" s="306"/>
      <c r="G44" s="305"/>
      <c r="H44" s="306"/>
      <c r="I44" s="306"/>
      <c r="J44" s="306"/>
      <c r="K44" s="306"/>
      <c r="L44" s="306"/>
      <c r="M44" s="306"/>
      <c r="N44" s="306"/>
      <c r="O44" s="306"/>
      <c r="P44" s="306"/>
      <c r="Q44" s="306"/>
      <c r="R44" s="54"/>
    </row>
    <row r="45" spans="1:19" s="40" customFormat="1" x14ac:dyDescent="0.2">
      <c r="A45" s="53">
        <v>39</v>
      </c>
      <c r="B45" s="311"/>
      <c r="C45" s="312"/>
      <c r="D45" s="302"/>
      <c r="E45" s="306"/>
      <c r="F45" s="306"/>
      <c r="G45" s="305"/>
      <c r="H45" s="306"/>
      <c r="I45" s="306"/>
      <c r="J45" s="306"/>
      <c r="K45" s="306"/>
      <c r="L45" s="306"/>
      <c r="M45" s="306"/>
      <c r="N45" s="306"/>
      <c r="O45" s="306"/>
      <c r="P45" s="306"/>
      <c r="Q45" s="306"/>
      <c r="R45" s="54"/>
    </row>
    <row r="46" spans="1:19" s="40" customFormat="1" x14ac:dyDescent="0.2">
      <c r="A46" s="53">
        <v>40</v>
      </c>
      <c r="B46" s="311"/>
      <c r="C46" s="312"/>
      <c r="D46" s="302"/>
      <c r="E46" s="306"/>
      <c r="F46" s="306"/>
      <c r="G46" s="305"/>
      <c r="H46" s="306"/>
      <c r="I46" s="306"/>
      <c r="J46" s="306"/>
      <c r="K46" s="306"/>
      <c r="L46" s="306"/>
      <c r="M46" s="306"/>
      <c r="N46" s="306"/>
      <c r="O46" s="306"/>
      <c r="P46" s="306"/>
      <c r="Q46" s="306"/>
      <c r="R46" s="54"/>
    </row>
    <row r="47" spans="1:19" s="40" customFormat="1" x14ac:dyDescent="0.2">
      <c r="A47" s="53">
        <v>41</v>
      </c>
      <c r="B47" s="311"/>
      <c r="C47" s="306"/>
      <c r="D47" s="302"/>
      <c r="E47" s="306"/>
      <c r="F47" s="306"/>
      <c r="G47" s="305"/>
      <c r="H47" s="306"/>
      <c r="I47" s="306"/>
      <c r="J47" s="306"/>
      <c r="K47" s="306"/>
      <c r="L47" s="306"/>
      <c r="M47" s="306"/>
      <c r="N47" s="306"/>
      <c r="O47" s="306"/>
      <c r="P47" s="306"/>
      <c r="Q47" s="306"/>
      <c r="R47" s="54"/>
    </row>
    <row r="48" spans="1:19" s="40" customFormat="1" x14ac:dyDescent="0.2">
      <c r="A48" s="53">
        <v>42</v>
      </c>
      <c r="B48" s="311"/>
      <c r="C48" s="312"/>
      <c r="D48" s="302"/>
      <c r="E48" s="306"/>
      <c r="F48" s="306"/>
      <c r="G48" s="305"/>
      <c r="H48" s="306"/>
      <c r="I48" s="306"/>
      <c r="J48" s="306"/>
      <c r="K48" s="306"/>
      <c r="L48" s="306"/>
      <c r="M48" s="306"/>
      <c r="N48" s="306"/>
      <c r="O48" s="306"/>
      <c r="P48" s="306"/>
      <c r="Q48" s="306"/>
      <c r="R48" s="54"/>
    </row>
    <row r="49" spans="1:18" s="40" customFormat="1" x14ac:dyDescent="0.2">
      <c r="A49" s="53">
        <v>43</v>
      </c>
      <c r="B49" s="311"/>
      <c r="C49" s="312"/>
      <c r="D49" s="302"/>
      <c r="E49" s="306"/>
      <c r="F49" s="306"/>
      <c r="G49" s="305"/>
      <c r="H49" s="306"/>
      <c r="I49" s="306"/>
      <c r="J49" s="306"/>
      <c r="K49" s="306"/>
      <c r="L49" s="306"/>
      <c r="M49" s="306"/>
      <c r="N49" s="306"/>
      <c r="O49" s="306"/>
      <c r="P49" s="306"/>
      <c r="Q49" s="306"/>
      <c r="R49" s="54"/>
    </row>
    <row r="50" spans="1:18" s="40" customFormat="1" x14ac:dyDescent="0.2">
      <c r="A50" s="53">
        <v>44</v>
      </c>
      <c r="B50" s="311"/>
      <c r="C50" s="312"/>
      <c r="D50" s="302"/>
      <c r="E50" s="306"/>
      <c r="F50" s="306"/>
      <c r="G50" s="305"/>
      <c r="H50" s="306"/>
      <c r="I50" s="306"/>
      <c r="J50" s="306"/>
      <c r="K50" s="306"/>
      <c r="L50" s="306"/>
      <c r="M50" s="306"/>
      <c r="N50" s="306"/>
      <c r="O50" s="306"/>
      <c r="P50" s="306"/>
      <c r="Q50" s="306"/>
      <c r="R50" s="54"/>
    </row>
    <row r="51" spans="1:18" s="40" customFormat="1" x14ac:dyDescent="0.2">
      <c r="A51" s="53">
        <v>45</v>
      </c>
      <c r="B51" s="311"/>
      <c r="C51" s="312"/>
      <c r="D51" s="302"/>
      <c r="E51" s="306"/>
      <c r="F51" s="306"/>
      <c r="G51" s="305"/>
      <c r="H51" s="306"/>
      <c r="I51" s="306"/>
      <c r="J51" s="306"/>
      <c r="K51" s="306"/>
      <c r="L51" s="306"/>
      <c r="M51" s="306"/>
      <c r="N51" s="306"/>
      <c r="O51" s="306"/>
      <c r="P51" s="306"/>
      <c r="Q51" s="306"/>
      <c r="R51" s="54"/>
    </row>
    <row r="52" spans="1:18" s="40" customFormat="1" x14ac:dyDescent="0.2">
      <c r="A52" s="53">
        <v>46</v>
      </c>
      <c r="B52" s="311"/>
      <c r="C52" s="306"/>
      <c r="D52" s="302"/>
      <c r="E52" s="306"/>
      <c r="F52" s="306"/>
      <c r="G52" s="305"/>
      <c r="H52" s="306"/>
      <c r="I52" s="306"/>
      <c r="J52" s="306"/>
      <c r="K52" s="306"/>
      <c r="L52" s="306"/>
      <c r="M52" s="306"/>
      <c r="N52" s="306"/>
      <c r="O52" s="306"/>
      <c r="P52" s="306"/>
      <c r="Q52" s="306"/>
      <c r="R52" s="54"/>
    </row>
    <row r="53" spans="1:18" s="40" customFormat="1" x14ac:dyDescent="0.2">
      <c r="A53" s="53">
        <v>47</v>
      </c>
      <c r="B53" s="311"/>
      <c r="C53" s="312"/>
      <c r="D53" s="302"/>
      <c r="E53" s="306"/>
      <c r="F53" s="306"/>
      <c r="G53" s="305"/>
      <c r="H53" s="306"/>
      <c r="I53" s="306"/>
      <c r="J53" s="306"/>
      <c r="K53" s="306"/>
      <c r="L53" s="306"/>
      <c r="M53" s="306"/>
      <c r="N53" s="306"/>
      <c r="O53" s="306"/>
      <c r="P53" s="306"/>
      <c r="Q53" s="306"/>
    </row>
    <row r="54" spans="1:18" s="40" customFormat="1" x14ac:dyDescent="0.2">
      <c r="A54" s="53">
        <v>48</v>
      </c>
      <c r="B54" s="311"/>
      <c r="C54" s="312"/>
      <c r="D54" s="302"/>
      <c r="E54" s="306"/>
      <c r="F54" s="306"/>
      <c r="G54" s="305"/>
      <c r="H54" s="306"/>
      <c r="I54" s="306"/>
      <c r="J54" s="306"/>
      <c r="K54" s="306"/>
      <c r="L54" s="306"/>
      <c r="M54" s="306"/>
      <c r="N54" s="306"/>
      <c r="O54" s="306"/>
      <c r="P54" s="306"/>
      <c r="Q54" s="306"/>
    </row>
    <row r="55" spans="1:18" s="40" customFormat="1" x14ac:dyDescent="0.2">
      <c r="A55" s="53">
        <v>49</v>
      </c>
      <c r="B55" s="311"/>
      <c r="C55" s="312"/>
      <c r="D55" s="302"/>
      <c r="E55" s="306"/>
      <c r="F55" s="306"/>
      <c r="G55" s="305"/>
      <c r="H55" s="306"/>
      <c r="I55" s="306"/>
      <c r="J55" s="306"/>
      <c r="K55" s="306"/>
      <c r="L55" s="306"/>
      <c r="M55" s="306"/>
      <c r="N55" s="306"/>
      <c r="O55" s="306"/>
      <c r="P55" s="306"/>
      <c r="Q55" s="306"/>
    </row>
    <row r="56" spans="1:18" s="40" customFormat="1" x14ac:dyDescent="0.2">
      <c r="A56" s="53">
        <v>50</v>
      </c>
      <c r="B56" s="311"/>
      <c r="C56" s="312"/>
      <c r="D56" s="302"/>
      <c r="E56" s="306"/>
      <c r="F56" s="306"/>
      <c r="G56" s="305"/>
      <c r="H56" s="306"/>
      <c r="I56" s="306"/>
      <c r="J56" s="306"/>
      <c r="K56" s="306"/>
      <c r="L56" s="306"/>
      <c r="M56" s="306"/>
      <c r="N56" s="306"/>
      <c r="O56" s="306"/>
      <c r="P56" s="306"/>
      <c r="Q56" s="306"/>
    </row>
    <row r="57" spans="1:18" s="40" customFormat="1" x14ac:dyDescent="0.2">
      <c r="A57" s="53">
        <v>51</v>
      </c>
      <c r="B57" s="311"/>
      <c r="C57" s="312"/>
      <c r="D57" s="302"/>
      <c r="E57" s="306"/>
      <c r="F57" s="306"/>
      <c r="G57" s="305"/>
      <c r="H57" s="306"/>
      <c r="I57" s="306"/>
      <c r="J57" s="306"/>
      <c r="K57" s="306"/>
      <c r="L57" s="306"/>
      <c r="M57" s="306"/>
      <c r="N57" s="306"/>
      <c r="O57" s="306"/>
      <c r="P57" s="306"/>
      <c r="Q57" s="306"/>
    </row>
    <row r="58" spans="1:18" s="40" customFormat="1" x14ac:dyDescent="0.2">
      <c r="A58" s="53">
        <v>52</v>
      </c>
      <c r="B58" s="311"/>
      <c r="C58" s="312"/>
      <c r="D58" s="302"/>
      <c r="E58" s="306"/>
      <c r="F58" s="306"/>
      <c r="G58" s="305"/>
      <c r="H58" s="306"/>
      <c r="I58" s="306"/>
      <c r="J58" s="306"/>
      <c r="K58" s="306"/>
      <c r="L58" s="306"/>
      <c r="M58" s="306"/>
      <c r="N58" s="306"/>
      <c r="O58" s="306"/>
      <c r="P58" s="306"/>
      <c r="Q58" s="306"/>
    </row>
    <row r="59" spans="1:18" s="40" customFormat="1" x14ac:dyDescent="0.2">
      <c r="A59" s="53">
        <v>53</v>
      </c>
      <c r="B59" s="311"/>
      <c r="C59" s="301"/>
      <c r="D59" s="302"/>
      <c r="E59" s="306"/>
      <c r="F59" s="306"/>
      <c r="G59" s="305"/>
      <c r="H59" s="306"/>
      <c r="I59" s="306"/>
      <c r="J59" s="306"/>
      <c r="K59" s="306"/>
      <c r="L59" s="306"/>
      <c r="M59" s="306"/>
      <c r="N59" s="306"/>
      <c r="O59" s="306"/>
      <c r="P59" s="306"/>
      <c r="Q59" s="306"/>
    </row>
    <row r="60" spans="1:18" s="40" customFormat="1" x14ac:dyDescent="0.2">
      <c r="A60" s="53">
        <v>54</v>
      </c>
      <c r="B60" s="311"/>
      <c r="C60" s="301"/>
      <c r="D60" s="302"/>
      <c r="E60" s="306"/>
      <c r="F60" s="306"/>
      <c r="G60" s="305"/>
      <c r="H60" s="306"/>
      <c r="I60" s="306"/>
      <c r="J60" s="306"/>
      <c r="K60" s="306"/>
      <c r="L60" s="306"/>
      <c r="M60" s="306"/>
      <c r="N60" s="306"/>
      <c r="O60" s="306"/>
      <c r="P60" s="306"/>
      <c r="Q60" s="306"/>
    </row>
    <row r="61" spans="1:18" s="40" customFormat="1" x14ac:dyDescent="0.2">
      <c r="A61" s="53">
        <v>55</v>
      </c>
      <c r="B61" s="311"/>
      <c r="C61" s="301"/>
      <c r="D61" s="302"/>
      <c r="E61" s="306"/>
      <c r="F61" s="306"/>
      <c r="G61" s="305"/>
      <c r="H61" s="306"/>
      <c r="I61" s="306"/>
      <c r="J61" s="306"/>
      <c r="K61" s="306"/>
      <c r="L61" s="306"/>
      <c r="M61" s="306"/>
      <c r="N61" s="306"/>
      <c r="O61" s="306"/>
      <c r="P61" s="306"/>
      <c r="Q61" s="306"/>
    </row>
    <row r="62" spans="1:18" s="40" customFormat="1" x14ac:dyDescent="0.2">
      <c r="A62" s="53">
        <v>56</v>
      </c>
      <c r="B62" s="311"/>
      <c r="C62" s="301"/>
      <c r="D62" s="302"/>
      <c r="E62" s="306"/>
      <c r="F62" s="306"/>
      <c r="G62" s="305"/>
      <c r="H62" s="306"/>
      <c r="I62" s="306"/>
      <c r="J62" s="306"/>
      <c r="K62" s="306"/>
      <c r="L62" s="306"/>
      <c r="M62" s="306"/>
      <c r="N62" s="306"/>
      <c r="O62" s="306"/>
      <c r="P62" s="306"/>
      <c r="Q62" s="306"/>
    </row>
    <row r="63" spans="1:18" s="40" customFormat="1" x14ac:dyDescent="0.2">
      <c r="A63" s="53">
        <v>57</v>
      </c>
      <c r="B63" s="311"/>
      <c r="C63" s="301"/>
      <c r="D63" s="302"/>
      <c r="E63" s="306"/>
      <c r="F63" s="306"/>
      <c r="G63" s="305"/>
      <c r="H63" s="306"/>
      <c r="I63" s="306"/>
      <c r="J63" s="306"/>
      <c r="K63" s="306"/>
      <c r="L63" s="306"/>
      <c r="M63" s="306"/>
      <c r="N63" s="306"/>
      <c r="O63" s="306"/>
      <c r="P63" s="306"/>
      <c r="Q63" s="306"/>
    </row>
    <row r="64" spans="1:18" s="40" customFormat="1" x14ac:dyDescent="0.2">
      <c r="A64" s="53">
        <v>58</v>
      </c>
      <c r="B64" s="311"/>
      <c r="C64" s="301"/>
      <c r="D64" s="302"/>
      <c r="E64" s="306"/>
      <c r="F64" s="306"/>
      <c r="G64" s="305"/>
      <c r="H64" s="306"/>
      <c r="I64" s="306"/>
      <c r="J64" s="306"/>
      <c r="K64" s="306"/>
      <c r="L64" s="306"/>
      <c r="M64" s="306"/>
      <c r="N64" s="306"/>
      <c r="O64" s="306"/>
      <c r="P64" s="306"/>
      <c r="Q64" s="306"/>
    </row>
    <row r="65" spans="1:17" s="40" customFormat="1" x14ac:dyDescent="0.2">
      <c r="A65" s="53">
        <v>59</v>
      </c>
      <c r="B65" s="311"/>
      <c r="C65" s="301"/>
      <c r="D65" s="302"/>
      <c r="E65" s="306"/>
      <c r="F65" s="306"/>
      <c r="G65" s="305"/>
      <c r="H65" s="306"/>
      <c r="I65" s="306"/>
      <c r="J65" s="306"/>
      <c r="K65" s="306"/>
      <c r="L65" s="306"/>
      <c r="M65" s="306"/>
      <c r="N65" s="306"/>
      <c r="O65" s="306"/>
      <c r="P65" s="306"/>
      <c r="Q65" s="306"/>
    </row>
    <row r="66" spans="1:17" s="40" customFormat="1" x14ac:dyDescent="0.2">
      <c r="A66" s="53">
        <v>60</v>
      </c>
      <c r="B66" s="311"/>
      <c r="C66" s="301"/>
      <c r="D66" s="302"/>
      <c r="E66" s="306"/>
      <c r="F66" s="306"/>
      <c r="G66" s="305"/>
      <c r="H66" s="306"/>
      <c r="I66" s="306"/>
      <c r="J66" s="306"/>
      <c r="K66" s="306"/>
      <c r="L66" s="306"/>
      <c r="M66" s="306"/>
      <c r="N66" s="306"/>
      <c r="O66" s="306"/>
      <c r="P66" s="306"/>
      <c r="Q66" s="306"/>
    </row>
    <row r="67" spans="1:17" s="40" customFormat="1" x14ac:dyDescent="0.2">
      <c r="A67" s="53">
        <v>61</v>
      </c>
      <c r="B67" s="311"/>
      <c r="C67" s="301"/>
      <c r="D67" s="302"/>
      <c r="E67" s="306"/>
      <c r="F67" s="306"/>
      <c r="G67" s="305"/>
      <c r="H67" s="306"/>
      <c r="I67" s="306"/>
      <c r="J67" s="306"/>
      <c r="K67" s="306"/>
      <c r="L67" s="306"/>
      <c r="M67" s="306"/>
      <c r="N67" s="306"/>
      <c r="O67" s="306"/>
      <c r="P67" s="306"/>
      <c r="Q67" s="306"/>
    </row>
    <row r="68" spans="1:17" s="40" customFormat="1" x14ac:dyDescent="0.2">
      <c r="A68" s="53">
        <v>62</v>
      </c>
      <c r="B68" s="311"/>
      <c r="C68" s="301"/>
      <c r="D68" s="302"/>
      <c r="E68" s="306"/>
      <c r="F68" s="306"/>
      <c r="G68" s="305"/>
      <c r="H68" s="306"/>
      <c r="I68" s="306"/>
      <c r="J68" s="306"/>
      <c r="K68" s="306"/>
      <c r="L68" s="306"/>
      <c r="M68" s="306"/>
      <c r="N68" s="306"/>
      <c r="O68" s="306"/>
      <c r="P68" s="306"/>
      <c r="Q68" s="306"/>
    </row>
    <row r="69" spans="1:17" s="40" customFormat="1" x14ac:dyDescent="0.2">
      <c r="A69" s="53">
        <v>63</v>
      </c>
      <c r="B69" s="311"/>
      <c r="C69" s="301"/>
      <c r="D69" s="302"/>
      <c r="E69" s="306"/>
      <c r="F69" s="306"/>
      <c r="G69" s="305"/>
      <c r="H69" s="306"/>
      <c r="I69" s="306"/>
      <c r="J69" s="306"/>
      <c r="K69" s="306"/>
      <c r="L69" s="306"/>
      <c r="M69" s="306"/>
      <c r="N69" s="306"/>
      <c r="O69" s="306"/>
      <c r="P69" s="306"/>
      <c r="Q69" s="306"/>
    </row>
    <row r="70" spans="1:17" s="40" customFormat="1" x14ac:dyDescent="0.2">
      <c r="A70" s="53">
        <v>64</v>
      </c>
      <c r="B70" s="311"/>
      <c r="C70" s="301"/>
      <c r="D70" s="302"/>
      <c r="E70" s="306"/>
      <c r="F70" s="306"/>
      <c r="G70" s="305"/>
      <c r="H70" s="306"/>
      <c r="I70" s="306"/>
      <c r="J70" s="306"/>
      <c r="K70" s="306"/>
      <c r="L70" s="306"/>
      <c r="M70" s="306"/>
      <c r="N70" s="306"/>
      <c r="O70" s="306"/>
      <c r="P70" s="306"/>
      <c r="Q70" s="306"/>
    </row>
    <row r="71" spans="1:17" s="40" customFormat="1" x14ac:dyDescent="0.2">
      <c r="A71" s="53">
        <v>65</v>
      </c>
      <c r="B71" s="311"/>
      <c r="C71" s="301"/>
      <c r="D71" s="302"/>
      <c r="E71" s="306"/>
      <c r="F71" s="306"/>
      <c r="G71" s="305"/>
      <c r="H71" s="306"/>
      <c r="I71" s="306"/>
      <c r="J71" s="306"/>
      <c r="K71" s="306"/>
      <c r="L71" s="306"/>
      <c r="M71" s="306"/>
      <c r="N71" s="306"/>
      <c r="O71" s="306"/>
      <c r="P71" s="306"/>
      <c r="Q71" s="306"/>
    </row>
    <row r="72" spans="1:17" s="40" customFormat="1" x14ac:dyDescent="0.2">
      <c r="A72" s="53">
        <v>66</v>
      </c>
      <c r="B72" s="311"/>
      <c r="C72" s="301"/>
      <c r="D72" s="302"/>
      <c r="E72" s="306"/>
      <c r="F72" s="306"/>
      <c r="G72" s="305"/>
      <c r="H72" s="306"/>
      <c r="I72" s="306"/>
      <c r="J72" s="306"/>
      <c r="K72" s="306"/>
      <c r="L72" s="306"/>
      <c r="M72" s="306"/>
      <c r="N72" s="306"/>
      <c r="O72" s="306"/>
      <c r="P72" s="306"/>
      <c r="Q72" s="306"/>
    </row>
    <row r="73" spans="1:17" s="40" customFormat="1" x14ac:dyDescent="0.2">
      <c r="A73" s="53">
        <v>67</v>
      </c>
      <c r="B73" s="311"/>
      <c r="C73" s="301"/>
      <c r="D73" s="302"/>
      <c r="E73" s="306"/>
      <c r="F73" s="306"/>
      <c r="G73" s="305"/>
      <c r="H73" s="306"/>
      <c r="I73" s="306"/>
      <c r="J73" s="306"/>
      <c r="K73" s="306"/>
      <c r="L73" s="306"/>
      <c r="M73" s="306"/>
      <c r="N73" s="306"/>
      <c r="O73" s="306"/>
      <c r="P73" s="306"/>
      <c r="Q73" s="306"/>
    </row>
    <row r="74" spans="1:17" s="40" customFormat="1" x14ac:dyDescent="0.2">
      <c r="A74" s="53">
        <v>68</v>
      </c>
      <c r="B74" s="311"/>
      <c r="C74" s="312"/>
      <c r="D74" s="302"/>
      <c r="E74" s="306"/>
      <c r="F74" s="306"/>
      <c r="G74" s="305"/>
      <c r="H74" s="306"/>
      <c r="I74" s="306"/>
      <c r="J74" s="306"/>
      <c r="K74" s="306"/>
      <c r="L74" s="306"/>
      <c r="M74" s="306"/>
      <c r="N74" s="306"/>
      <c r="O74" s="306"/>
      <c r="P74" s="306"/>
      <c r="Q74" s="306"/>
    </row>
    <row r="75" spans="1:17" s="40" customFormat="1" x14ac:dyDescent="0.2">
      <c r="A75" s="53">
        <v>69</v>
      </c>
      <c r="B75" s="311"/>
      <c r="C75" s="312"/>
      <c r="D75" s="302"/>
      <c r="E75" s="306"/>
      <c r="F75" s="306"/>
      <c r="G75" s="305"/>
      <c r="H75" s="306"/>
      <c r="I75" s="306"/>
      <c r="J75" s="306"/>
      <c r="K75" s="306"/>
      <c r="L75" s="306"/>
      <c r="M75" s="306"/>
      <c r="N75" s="306"/>
      <c r="O75" s="306"/>
      <c r="P75" s="306"/>
      <c r="Q75" s="306"/>
    </row>
    <row r="76" spans="1:17" s="40" customFormat="1" x14ac:dyDescent="0.2">
      <c r="A76" s="53">
        <v>70</v>
      </c>
      <c r="B76" s="311"/>
      <c r="C76" s="312"/>
      <c r="D76" s="302"/>
      <c r="E76" s="306"/>
      <c r="F76" s="306"/>
      <c r="G76" s="305"/>
      <c r="H76" s="306"/>
      <c r="I76" s="306"/>
      <c r="J76" s="306"/>
      <c r="K76" s="306"/>
      <c r="L76" s="306"/>
      <c r="M76" s="306"/>
      <c r="N76" s="306"/>
      <c r="O76" s="306"/>
      <c r="P76" s="306"/>
      <c r="Q76" s="306"/>
    </row>
    <row r="77" spans="1:17" s="40" customFormat="1" x14ac:dyDescent="0.2">
      <c r="A77" s="53">
        <v>71</v>
      </c>
      <c r="B77" s="311"/>
      <c r="C77" s="312"/>
      <c r="D77" s="302"/>
      <c r="E77" s="306"/>
      <c r="F77" s="314"/>
      <c r="G77" s="305"/>
      <c r="H77" s="306"/>
      <c r="I77" s="306"/>
      <c r="J77" s="306"/>
      <c r="K77" s="306"/>
      <c r="L77" s="306"/>
      <c r="M77" s="306"/>
      <c r="N77" s="306"/>
      <c r="O77" s="306"/>
      <c r="P77" s="306"/>
      <c r="Q77" s="306"/>
    </row>
    <row r="78" spans="1:17" s="40" customFormat="1" x14ac:dyDescent="0.2">
      <c r="A78" s="53">
        <v>72</v>
      </c>
      <c r="B78" s="311"/>
      <c r="C78" s="312"/>
      <c r="D78" s="302"/>
      <c r="E78" s="306"/>
      <c r="F78" s="306"/>
      <c r="G78" s="305"/>
      <c r="H78" s="306"/>
      <c r="I78" s="306"/>
      <c r="J78" s="306"/>
      <c r="K78" s="306"/>
      <c r="L78" s="306"/>
      <c r="M78" s="306"/>
      <c r="N78" s="306"/>
      <c r="O78" s="306"/>
      <c r="P78" s="306"/>
      <c r="Q78" s="306"/>
    </row>
    <row r="79" spans="1:17" s="40" customFormat="1" x14ac:dyDescent="0.2">
      <c r="A79" s="53">
        <v>73</v>
      </c>
      <c r="B79" s="311"/>
      <c r="C79" s="312"/>
      <c r="D79" s="302"/>
      <c r="E79" s="306"/>
      <c r="F79" s="306"/>
      <c r="G79" s="305"/>
      <c r="H79" s="306"/>
      <c r="I79" s="306"/>
      <c r="J79" s="306"/>
      <c r="K79" s="306"/>
      <c r="L79" s="306"/>
      <c r="M79" s="306"/>
      <c r="N79" s="306"/>
      <c r="O79" s="306"/>
      <c r="P79" s="306"/>
      <c r="Q79" s="306"/>
    </row>
    <row r="80" spans="1:17" s="40" customFormat="1" x14ac:dyDescent="0.2">
      <c r="A80" s="53">
        <v>74</v>
      </c>
      <c r="B80" s="311"/>
      <c r="C80" s="312"/>
      <c r="D80" s="302"/>
      <c r="E80" s="306"/>
      <c r="F80" s="306"/>
      <c r="G80" s="305"/>
      <c r="H80" s="306"/>
      <c r="I80" s="306"/>
      <c r="J80" s="306"/>
      <c r="K80" s="306"/>
      <c r="L80" s="306"/>
      <c r="M80" s="306"/>
      <c r="N80" s="306"/>
      <c r="O80" s="306"/>
      <c r="P80" s="306"/>
      <c r="Q80" s="306"/>
    </row>
    <row r="81" spans="1:17" s="40" customFormat="1" x14ac:dyDescent="0.2">
      <c r="A81" s="53">
        <v>75</v>
      </c>
      <c r="B81" s="311"/>
      <c r="C81" s="306"/>
      <c r="D81" s="302"/>
      <c r="E81" s="306"/>
      <c r="F81" s="306"/>
      <c r="G81" s="305"/>
      <c r="H81" s="306"/>
      <c r="I81" s="306"/>
      <c r="J81" s="306"/>
      <c r="K81" s="306"/>
      <c r="L81" s="306"/>
      <c r="M81" s="306"/>
      <c r="N81" s="306"/>
      <c r="O81" s="306"/>
      <c r="P81" s="306"/>
      <c r="Q81" s="306"/>
    </row>
    <row r="82" spans="1:17" s="40" customFormat="1" x14ac:dyDescent="0.2">
      <c r="A82" s="53">
        <v>76</v>
      </c>
      <c r="B82" s="311"/>
      <c r="C82" s="312"/>
      <c r="D82" s="302"/>
      <c r="E82" s="306"/>
      <c r="F82" s="306"/>
      <c r="G82" s="305"/>
      <c r="H82" s="306"/>
      <c r="I82" s="306"/>
      <c r="J82" s="306"/>
      <c r="K82" s="306"/>
      <c r="L82" s="306"/>
      <c r="M82" s="306"/>
      <c r="N82" s="306"/>
      <c r="O82" s="306"/>
      <c r="P82" s="306"/>
      <c r="Q82" s="306"/>
    </row>
    <row r="83" spans="1:17" s="40" customFormat="1" x14ac:dyDescent="0.2">
      <c r="A83" s="53">
        <v>77</v>
      </c>
      <c r="B83" s="311"/>
      <c r="C83" s="312"/>
      <c r="D83" s="302"/>
      <c r="E83" s="306"/>
      <c r="F83" s="306"/>
      <c r="G83" s="305"/>
      <c r="H83" s="306"/>
      <c r="I83" s="306"/>
      <c r="J83" s="306"/>
      <c r="K83" s="306"/>
      <c r="L83" s="306"/>
      <c r="M83" s="306"/>
      <c r="N83" s="306"/>
      <c r="O83" s="306"/>
      <c r="P83" s="306"/>
      <c r="Q83" s="306"/>
    </row>
    <row r="84" spans="1:17" s="40" customFormat="1" x14ac:dyDescent="0.2">
      <c r="A84" s="53">
        <v>78</v>
      </c>
      <c r="B84" s="311"/>
      <c r="C84" s="306"/>
      <c r="D84" s="302"/>
      <c r="E84" s="306"/>
      <c r="F84" s="314"/>
      <c r="G84" s="305"/>
      <c r="H84" s="306"/>
      <c r="I84" s="306"/>
      <c r="J84" s="306"/>
      <c r="K84" s="306"/>
      <c r="L84" s="306"/>
      <c r="M84" s="306"/>
      <c r="N84" s="306"/>
      <c r="O84" s="306"/>
      <c r="P84" s="306"/>
      <c r="Q84" s="306"/>
    </row>
    <row r="85" spans="1:17" s="40" customFormat="1" x14ac:dyDescent="0.2">
      <c r="A85" s="53">
        <v>79</v>
      </c>
      <c r="B85" s="311"/>
      <c r="C85" s="312"/>
      <c r="D85" s="302"/>
      <c r="E85" s="306"/>
      <c r="F85" s="306"/>
      <c r="G85" s="305"/>
      <c r="H85" s="306"/>
      <c r="I85" s="306"/>
      <c r="J85" s="306"/>
      <c r="K85" s="306"/>
      <c r="L85" s="306"/>
      <c r="M85" s="306"/>
      <c r="N85" s="306"/>
      <c r="O85" s="306"/>
      <c r="P85" s="306"/>
      <c r="Q85" s="306"/>
    </row>
    <row r="86" spans="1:17" s="40" customFormat="1" x14ac:dyDescent="0.2">
      <c r="A86" s="53">
        <v>80</v>
      </c>
      <c r="B86" s="311"/>
      <c r="C86" s="312"/>
      <c r="D86" s="302"/>
      <c r="E86" s="306"/>
      <c r="F86" s="306"/>
      <c r="G86" s="305"/>
      <c r="H86" s="306"/>
      <c r="I86" s="306"/>
      <c r="J86" s="306"/>
      <c r="K86" s="306"/>
      <c r="L86" s="306"/>
      <c r="M86" s="306"/>
      <c r="N86" s="306"/>
      <c r="O86" s="306"/>
      <c r="P86" s="306"/>
      <c r="Q86" s="306"/>
    </row>
    <row r="87" spans="1:17" s="40" customFormat="1" x14ac:dyDescent="0.2">
      <c r="A87" s="53">
        <v>81</v>
      </c>
      <c r="B87" s="311"/>
      <c r="C87" s="312"/>
      <c r="D87" s="302"/>
      <c r="E87" s="306"/>
      <c r="F87" s="306"/>
      <c r="G87" s="305"/>
      <c r="H87" s="306"/>
      <c r="I87" s="306"/>
      <c r="J87" s="306"/>
      <c r="K87" s="306"/>
      <c r="L87" s="306"/>
      <c r="M87" s="306"/>
      <c r="N87" s="306"/>
      <c r="O87" s="306"/>
      <c r="P87" s="306"/>
      <c r="Q87" s="306"/>
    </row>
    <row r="88" spans="1:17" s="40" customFormat="1" x14ac:dyDescent="0.2">
      <c r="A88" s="53">
        <v>82</v>
      </c>
      <c r="B88" s="311"/>
      <c r="C88" s="312"/>
      <c r="D88" s="315"/>
      <c r="E88" s="316"/>
      <c r="F88" s="316"/>
      <c r="G88" s="317"/>
      <c r="H88" s="306"/>
      <c r="I88" s="306"/>
      <c r="J88" s="306"/>
      <c r="K88" s="306"/>
      <c r="L88" s="306"/>
      <c r="M88" s="306"/>
      <c r="N88" s="306"/>
      <c r="O88" s="306"/>
      <c r="P88" s="306"/>
      <c r="Q88" s="306"/>
    </row>
    <row r="89" spans="1:17" s="40" customFormat="1" x14ac:dyDescent="0.2">
      <c r="A89" s="53">
        <v>83</v>
      </c>
      <c r="B89" s="311"/>
      <c r="C89" s="312"/>
      <c r="D89" s="302"/>
      <c r="E89" s="306"/>
      <c r="F89" s="306"/>
      <c r="G89" s="305"/>
      <c r="H89" s="306"/>
      <c r="I89" s="306"/>
      <c r="J89" s="306"/>
      <c r="K89" s="306"/>
      <c r="L89" s="306"/>
      <c r="M89" s="306"/>
      <c r="N89" s="306"/>
      <c r="O89" s="303"/>
      <c r="P89" s="303"/>
      <c r="Q89" s="303"/>
    </row>
    <row r="90" spans="1:17" s="40" customFormat="1" x14ac:dyDescent="0.2">
      <c r="A90" s="53">
        <v>84</v>
      </c>
      <c r="B90" s="311"/>
      <c r="C90" s="306"/>
      <c r="D90" s="302"/>
      <c r="E90" s="306"/>
      <c r="F90" s="306"/>
      <c r="G90" s="305"/>
      <c r="H90" s="306"/>
      <c r="I90" s="306"/>
      <c r="J90" s="306"/>
      <c r="K90" s="306"/>
      <c r="L90" s="306"/>
      <c r="M90" s="306"/>
      <c r="N90" s="306"/>
      <c r="O90" s="303"/>
      <c r="P90" s="303"/>
      <c r="Q90" s="303"/>
    </row>
    <row r="91" spans="1:17" s="40" customFormat="1" x14ac:dyDescent="0.2">
      <c r="A91" s="53">
        <v>85</v>
      </c>
      <c r="B91" s="311"/>
      <c r="C91" s="306"/>
      <c r="D91" s="302"/>
      <c r="E91" s="306"/>
      <c r="F91" s="306"/>
      <c r="G91" s="305"/>
      <c r="H91" s="306"/>
      <c r="I91" s="306"/>
      <c r="J91" s="306"/>
      <c r="K91" s="306"/>
      <c r="L91" s="306"/>
      <c r="M91" s="306"/>
      <c r="N91" s="306"/>
      <c r="O91" s="303"/>
      <c r="P91" s="303"/>
      <c r="Q91" s="303"/>
    </row>
    <row r="92" spans="1:17" s="40" customFormat="1" x14ac:dyDescent="0.2">
      <c r="A92" s="53">
        <v>86</v>
      </c>
      <c r="B92" s="311"/>
      <c r="C92" s="312"/>
      <c r="D92" s="302"/>
      <c r="E92" s="306"/>
      <c r="F92" s="306"/>
      <c r="G92" s="305"/>
      <c r="H92" s="306"/>
      <c r="I92" s="306"/>
      <c r="J92" s="306"/>
      <c r="K92" s="306"/>
      <c r="L92" s="306"/>
      <c r="M92" s="306"/>
      <c r="N92" s="306"/>
      <c r="O92" s="303"/>
      <c r="P92" s="303"/>
      <c r="Q92" s="303"/>
    </row>
    <row r="93" spans="1:17" s="40" customFormat="1" x14ac:dyDescent="0.2">
      <c r="A93" s="53">
        <v>87</v>
      </c>
      <c r="B93" s="311"/>
      <c r="C93" s="312"/>
      <c r="D93" s="302"/>
      <c r="E93" s="306"/>
      <c r="F93" s="306"/>
      <c r="G93" s="305"/>
      <c r="H93" s="306"/>
      <c r="I93" s="306"/>
      <c r="J93" s="306"/>
      <c r="K93" s="306"/>
      <c r="L93" s="306"/>
      <c r="M93" s="306"/>
      <c r="N93" s="306"/>
      <c r="O93" s="303"/>
      <c r="P93" s="303"/>
      <c r="Q93" s="303"/>
    </row>
    <row r="94" spans="1:17" s="40" customFormat="1" x14ac:dyDescent="0.2">
      <c r="A94" s="53">
        <v>88</v>
      </c>
      <c r="B94" s="311"/>
      <c r="C94" s="312"/>
      <c r="D94" s="302"/>
      <c r="E94" s="306"/>
      <c r="F94" s="306"/>
      <c r="G94" s="305"/>
      <c r="H94" s="306"/>
      <c r="I94" s="306"/>
      <c r="J94" s="306"/>
      <c r="K94" s="306"/>
      <c r="L94" s="306"/>
      <c r="M94" s="306"/>
      <c r="N94" s="306"/>
      <c r="O94" s="303"/>
      <c r="P94" s="303"/>
      <c r="Q94" s="303"/>
    </row>
    <row r="95" spans="1:17" s="40" customFormat="1" x14ac:dyDescent="0.2">
      <c r="A95" s="53">
        <v>89</v>
      </c>
      <c r="B95" s="311"/>
      <c r="C95" s="312"/>
      <c r="D95" s="302"/>
      <c r="E95" s="306"/>
      <c r="F95" s="306"/>
      <c r="G95" s="305"/>
      <c r="H95" s="306"/>
      <c r="I95" s="306"/>
      <c r="J95" s="306"/>
      <c r="K95" s="306"/>
      <c r="L95" s="306"/>
      <c r="M95" s="306"/>
      <c r="N95" s="306"/>
      <c r="O95" s="303"/>
      <c r="P95" s="303"/>
      <c r="Q95" s="303"/>
    </row>
    <row r="96" spans="1:17" s="40" customFormat="1" x14ac:dyDescent="0.2">
      <c r="A96" s="53">
        <v>90</v>
      </c>
      <c r="B96" s="311"/>
      <c r="C96" s="312"/>
      <c r="D96" s="302"/>
      <c r="E96" s="306"/>
      <c r="F96" s="306"/>
      <c r="G96" s="305"/>
      <c r="H96" s="306"/>
      <c r="I96" s="306"/>
      <c r="J96" s="306"/>
      <c r="K96" s="306"/>
      <c r="L96" s="306"/>
      <c r="M96" s="306"/>
      <c r="N96" s="306"/>
      <c r="O96" s="303"/>
      <c r="P96" s="303"/>
      <c r="Q96" s="303"/>
    </row>
    <row r="97" spans="1:17" s="40" customFormat="1" x14ac:dyDescent="0.2">
      <c r="A97" s="53">
        <v>91</v>
      </c>
      <c r="B97" s="311"/>
      <c r="C97" s="312"/>
      <c r="D97" s="302"/>
      <c r="E97" s="306"/>
      <c r="F97" s="306"/>
      <c r="G97" s="305"/>
      <c r="H97" s="306"/>
      <c r="I97" s="306"/>
      <c r="J97" s="306"/>
      <c r="K97" s="306"/>
      <c r="L97" s="306"/>
      <c r="M97" s="306"/>
      <c r="N97" s="306"/>
      <c r="O97" s="303"/>
      <c r="P97" s="303"/>
      <c r="Q97" s="303"/>
    </row>
    <row r="98" spans="1:17" s="40" customFormat="1" x14ac:dyDescent="0.2">
      <c r="A98" s="53">
        <v>92</v>
      </c>
      <c r="B98" s="311"/>
      <c r="C98" s="312"/>
      <c r="D98" s="302"/>
      <c r="E98" s="306"/>
      <c r="F98" s="306"/>
      <c r="G98" s="305"/>
      <c r="H98" s="306"/>
      <c r="I98" s="306"/>
      <c r="J98" s="306"/>
      <c r="K98" s="306"/>
      <c r="L98" s="306"/>
      <c r="M98" s="306"/>
      <c r="N98" s="306"/>
      <c r="O98" s="303"/>
      <c r="P98" s="303"/>
      <c r="Q98" s="303"/>
    </row>
    <row r="99" spans="1:17" s="40" customFormat="1" x14ac:dyDescent="0.2">
      <c r="A99" s="53">
        <v>93</v>
      </c>
      <c r="B99" s="311"/>
      <c r="C99" s="312"/>
      <c r="D99" s="302"/>
      <c r="E99" s="306"/>
      <c r="F99" s="306"/>
      <c r="G99" s="305"/>
      <c r="H99" s="306"/>
      <c r="I99" s="306"/>
      <c r="J99" s="306"/>
      <c r="K99" s="306"/>
      <c r="L99" s="306"/>
      <c r="M99" s="306"/>
      <c r="N99" s="306"/>
      <c r="O99" s="303"/>
      <c r="P99" s="303"/>
      <c r="Q99" s="303"/>
    </row>
    <row r="100" spans="1:17" s="40" customFormat="1" x14ac:dyDescent="0.2">
      <c r="A100" s="53">
        <v>94</v>
      </c>
      <c r="B100" s="311"/>
      <c r="C100" s="312"/>
      <c r="D100" s="302"/>
      <c r="E100" s="306"/>
      <c r="F100" s="306"/>
      <c r="G100" s="305"/>
      <c r="H100" s="306"/>
      <c r="I100" s="306"/>
      <c r="J100" s="306"/>
      <c r="K100" s="306"/>
      <c r="L100" s="306"/>
      <c r="M100" s="306"/>
      <c r="N100" s="306"/>
      <c r="O100" s="303"/>
      <c r="P100" s="303"/>
      <c r="Q100" s="303"/>
    </row>
    <row r="101" spans="1:17" s="40" customFormat="1" x14ac:dyDescent="0.2">
      <c r="A101" s="53">
        <v>95</v>
      </c>
      <c r="B101" s="311"/>
      <c r="C101" s="312"/>
      <c r="D101" s="302"/>
      <c r="E101" s="306"/>
      <c r="F101" s="306"/>
      <c r="G101" s="305"/>
      <c r="H101" s="306"/>
      <c r="I101" s="306"/>
      <c r="J101" s="306"/>
      <c r="K101" s="306"/>
      <c r="L101" s="306"/>
      <c r="M101" s="306"/>
      <c r="N101" s="306"/>
      <c r="O101" s="303"/>
      <c r="P101" s="303"/>
      <c r="Q101" s="303"/>
    </row>
    <row r="102" spans="1:17" s="40" customFormat="1" x14ac:dyDescent="0.2">
      <c r="A102" s="53">
        <v>96</v>
      </c>
      <c r="B102" s="311"/>
      <c r="C102" s="312"/>
      <c r="D102" s="302"/>
      <c r="E102" s="306"/>
      <c r="F102" s="306"/>
      <c r="G102" s="305"/>
      <c r="H102" s="306"/>
      <c r="I102" s="306"/>
      <c r="J102" s="306"/>
      <c r="K102" s="306"/>
      <c r="L102" s="306"/>
      <c r="M102" s="306"/>
      <c r="N102" s="306"/>
      <c r="O102" s="303"/>
      <c r="P102" s="303"/>
      <c r="Q102" s="303"/>
    </row>
    <row r="103" spans="1:17" s="40" customFormat="1" x14ac:dyDescent="0.2">
      <c r="A103" s="53">
        <v>97</v>
      </c>
      <c r="B103" s="311"/>
      <c r="C103" s="306"/>
      <c r="D103" s="302"/>
      <c r="E103" s="306"/>
      <c r="F103" s="306"/>
      <c r="G103" s="305"/>
      <c r="H103" s="306"/>
      <c r="I103" s="306"/>
      <c r="J103" s="306"/>
      <c r="K103" s="306"/>
      <c r="L103" s="306"/>
      <c r="M103" s="306"/>
      <c r="N103" s="306"/>
      <c r="O103" s="303"/>
      <c r="P103" s="303"/>
      <c r="Q103" s="303"/>
    </row>
    <row r="104" spans="1:17" s="40" customFormat="1" x14ac:dyDescent="0.2">
      <c r="A104" s="53">
        <v>98</v>
      </c>
      <c r="B104" s="311"/>
      <c r="C104" s="312"/>
      <c r="D104" s="302"/>
      <c r="E104" s="306"/>
      <c r="F104" s="306"/>
      <c r="G104" s="305"/>
      <c r="H104" s="306"/>
      <c r="I104" s="306"/>
      <c r="J104" s="306"/>
      <c r="K104" s="306"/>
      <c r="L104" s="306"/>
      <c r="M104" s="306"/>
      <c r="N104" s="306"/>
      <c r="O104" s="303"/>
      <c r="P104" s="303"/>
      <c r="Q104" s="303"/>
    </row>
    <row r="105" spans="1:17" s="40" customFormat="1" x14ac:dyDescent="0.2">
      <c r="A105" s="53">
        <v>99</v>
      </c>
      <c r="B105" s="311"/>
      <c r="C105" s="312"/>
      <c r="D105" s="302"/>
      <c r="E105" s="306"/>
      <c r="F105" s="306"/>
      <c r="G105" s="305"/>
      <c r="H105" s="306"/>
      <c r="I105" s="306"/>
      <c r="J105" s="306"/>
      <c r="K105" s="306"/>
      <c r="L105" s="306"/>
      <c r="M105" s="306"/>
      <c r="N105" s="306"/>
      <c r="O105" s="303"/>
      <c r="P105" s="303"/>
      <c r="Q105" s="303"/>
    </row>
    <row r="106" spans="1:17" s="40" customFormat="1" x14ac:dyDescent="0.2">
      <c r="A106" s="53">
        <v>100</v>
      </c>
      <c r="B106" s="311"/>
      <c r="C106" s="312"/>
      <c r="D106" s="302"/>
      <c r="E106" s="306"/>
      <c r="F106" s="306"/>
      <c r="G106" s="305"/>
      <c r="H106" s="306"/>
      <c r="I106" s="306"/>
      <c r="J106" s="306"/>
      <c r="K106" s="306"/>
      <c r="L106" s="306"/>
      <c r="M106" s="306"/>
      <c r="N106" s="306"/>
      <c r="O106" s="303"/>
      <c r="P106" s="303"/>
      <c r="Q106" s="303"/>
    </row>
    <row r="107" spans="1:17" s="40" customFormat="1" x14ac:dyDescent="0.2">
      <c r="A107" s="53">
        <v>101</v>
      </c>
      <c r="B107" s="311"/>
      <c r="C107" s="312"/>
      <c r="D107" s="302"/>
      <c r="E107" s="306"/>
      <c r="F107" s="306"/>
      <c r="G107" s="305"/>
      <c r="H107" s="306"/>
      <c r="I107" s="306"/>
      <c r="J107" s="306"/>
      <c r="K107" s="306"/>
      <c r="L107" s="306"/>
      <c r="M107" s="306"/>
      <c r="N107" s="306"/>
      <c r="O107" s="303"/>
      <c r="P107" s="303"/>
      <c r="Q107" s="303"/>
    </row>
    <row r="108" spans="1:17" s="40" customFormat="1" x14ac:dyDescent="0.2">
      <c r="A108" s="56"/>
      <c r="B108" s="56"/>
      <c r="C108" s="56"/>
      <c r="D108" s="70"/>
      <c r="E108" s="56"/>
      <c r="F108" s="56"/>
      <c r="G108" s="56"/>
      <c r="H108" s="56"/>
      <c r="I108" s="56"/>
      <c r="J108" s="56"/>
      <c r="K108" s="56"/>
      <c r="L108" s="56"/>
      <c r="M108" s="56"/>
      <c r="N108" s="56"/>
      <c r="O108"/>
      <c r="P108"/>
      <c r="Q108"/>
    </row>
    <row r="109" spans="1:17" s="40" customFormat="1" x14ac:dyDescent="0.2">
      <c r="A109"/>
      <c r="B109" s="56"/>
      <c r="C109" s="56"/>
      <c r="D109" s="70"/>
      <c r="E109" s="56"/>
      <c r="F109" s="56"/>
      <c r="G109" s="56"/>
      <c r="H109" s="56"/>
      <c r="I109" s="56"/>
      <c r="J109" s="56"/>
      <c r="K109" s="56"/>
      <c r="L109" s="56"/>
      <c r="M109" s="56"/>
      <c r="N109" s="56"/>
      <c r="O109"/>
      <c r="P109"/>
      <c r="Q109"/>
    </row>
    <row r="110" spans="1:17" s="40" customFormat="1" x14ac:dyDescent="0.2">
      <c r="A110"/>
      <c r="B110" s="56"/>
      <c r="C110" s="56"/>
      <c r="D110" s="70"/>
      <c r="E110" s="56"/>
      <c r="F110" s="56"/>
      <c r="G110" s="56"/>
      <c r="H110" s="56"/>
      <c r="I110" s="56"/>
      <c r="J110" s="56"/>
      <c r="K110" s="56"/>
      <c r="L110" s="56"/>
      <c r="M110" s="56"/>
      <c r="N110" s="56"/>
      <c r="O110"/>
      <c r="P110"/>
      <c r="Q110"/>
    </row>
    <row r="111" spans="1:17" s="40" customFormat="1" x14ac:dyDescent="0.2">
      <c r="A111"/>
      <c r="B111" s="57"/>
      <c r="C111" s="58"/>
      <c r="D111" s="70"/>
      <c r="E111" s="56"/>
      <c r="F111" s="56"/>
      <c r="G111" s="56"/>
      <c r="H111" s="56"/>
      <c r="I111" s="56"/>
      <c r="J111" s="56"/>
      <c r="K111" s="56"/>
      <c r="L111" s="56"/>
      <c r="M111" s="56"/>
      <c r="N111" s="56"/>
      <c r="O111"/>
      <c r="P111"/>
      <c r="Q111"/>
    </row>
    <row r="112" spans="1:17" s="40" customFormat="1" x14ac:dyDescent="0.2">
      <c r="A112"/>
      <c r="B112" s="56"/>
      <c r="C112" s="58"/>
      <c r="D112" s="70"/>
      <c r="E112" s="56"/>
      <c r="F112" s="56"/>
      <c r="G112" s="56"/>
      <c r="H112" s="56"/>
      <c r="I112" s="56"/>
      <c r="J112" s="56"/>
      <c r="K112" s="56"/>
      <c r="L112" s="56"/>
      <c r="M112" s="56"/>
      <c r="N112" s="56"/>
      <c r="O112"/>
      <c r="P112"/>
      <c r="Q112"/>
    </row>
    <row r="113" spans="1:17" s="40" customFormat="1" x14ac:dyDescent="0.2">
      <c r="A113"/>
      <c r="B113" s="56"/>
      <c r="C113" s="58"/>
      <c r="D113" s="70"/>
      <c r="E113" s="56"/>
      <c r="F113" s="56"/>
      <c r="G113" s="56"/>
      <c r="H113" s="56"/>
      <c r="I113" s="56"/>
      <c r="J113" s="56"/>
      <c r="K113" s="56"/>
      <c r="L113" s="56"/>
      <c r="M113" s="56"/>
      <c r="N113" s="56"/>
      <c r="O113"/>
      <c r="P113"/>
      <c r="Q113"/>
    </row>
    <row r="114" spans="1:17" s="40" customFormat="1" x14ac:dyDescent="0.2">
      <c r="A114"/>
      <c r="B114" s="56"/>
      <c r="C114" s="58"/>
      <c r="D114" s="70"/>
      <c r="E114" s="56"/>
      <c r="F114" s="56"/>
      <c r="G114" s="56"/>
      <c r="H114" s="56"/>
      <c r="I114" s="56"/>
      <c r="J114" s="56"/>
      <c r="K114" s="56"/>
      <c r="L114" s="56"/>
      <c r="M114" s="56"/>
      <c r="N114" s="56"/>
      <c r="O114"/>
      <c r="P114"/>
      <c r="Q114"/>
    </row>
    <row r="115" spans="1:17" s="40" customFormat="1" x14ac:dyDescent="0.2">
      <c r="A115"/>
      <c r="B115" s="56"/>
      <c r="C115" s="58"/>
      <c r="D115" s="70"/>
      <c r="E115" s="56"/>
      <c r="F115" s="56"/>
      <c r="G115" s="56"/>
      <c r="H115" s="56"/>
      <c r="I115" s="56"/>
      <c r="J115" s="56"/>
      <c r="K115" s="56"/>
      <c r="L115" s="56"/>
      <c r="M115" s="56"/>
      <c r="N115" s="56"/>
      <c r="O115"/>
      <c r="P115"/>
      <c r="Q115"/>
    </row>
    <row r="116" spans="1:17" s="40" customFormat="1" x14ac:dyDescent="0.2">
      <c r="A116"/>
      <c r="B116" s="56"/>
      <c r="C116" s="58"/>
      <c r="D116" s="70"/>
      <c r="E116" s="56"/>
      <c r="F116" s="56"/>
      <c r="G116" s="56"/>
      <c r="H116" s="56"/>
      <c r="I116" s="56"/>
      <c r="J116" s="56"/>
      <c r="K116" s="56"/>
      <c r="L116" s="56"/>
      <c r="M116" s="56"/>
      <c r="N116" s="56"/>
      <c r="O116"/>
      <c r="P116"/>
      <c r="Q116"/>
    </row>
    <row r="117" spans="1:17" s="40" customFormat="1" x14ac:dyDescent="0.2">
      <c r="A117"/>
      <c r="B117"/>
      <c r="C117"/>
      <c r="D117" s="20"/>
      <c r="E117"/>
      <c r="F117"/>
      <c r="G117"/>
      <c r="H117"/>
      <c r="I117"/>
      <c r="J117"/>
      <c r="K117"/>
      <c r="L117"/>
      <c r="M117"/>
      <c r="N117"/>
      <c r="O117"/>
      <c r="P117"/>
      <c r="Q117"/>
    </row>
    <row r="118" spans="1:17" s="40" customFormat="1" x14ac:dyDescent="0.2">
      <c r="A118"/>
      <c r="B118"/>
      <c r="C118"/>
      <c r="D118" s="20"/>
      <c r="E118"/>
      <c r="F118"/>
      <c r="G118"/>
      <c r="H118"/>
      <c r="I118"/>
      <c r="J118"/>
      <c r="K118"/>
      <c r="L118"/>
      <c r="M118"/>
      <c r="N118"/>
      <c r="O118"/>
      <c r="P118"/>
      <c r="Q118"/>
    </row>
    <row r="119" spans="1:17" s="40" customFormat="1" x14ac:dyDescent="0.2">
      <c r="A119"/>
      <c r="B119"/>
      <c r="C119"/>
      <c r="D119" s="20"/>
      <c r="E119"/>
      <c r="F119"/>
      <c r="G119"/>
      <c r="H119"/>
      <c r="I119"/>
      <c r="J119"/>
      <c r="K119"/>
      <c r="L119"/>
      <c r="M119"/>
      <c r="N119"/>
      <c r="O119"/>
      <c r="P119"/>
      <c r="Q119"/>
    </row>
    <row r="120" spans="1:17" s="40" customFormat="1" x14ac:dyDescent="0.2">
      <c r="A120"/>
      <c r="B120"/>
      <c r="C120"/>
      <c r="D120" s="20"/>
      <c r="E120"/>
      <c r="F120"/>
      <c r="G120"/>
      <c r="H120"/>
      <c r="I120"/>
      <c r="J120"/>
      <c r="K120"/>
      <c r="L120"/>
      <c r="M120"/>
      <c r="N120"/>
      <c r="O120"/>
      <c r="P120"/>
      <c r="Q120"/>
    </row>
    <row r="121" spans="1:17" s="40" customFormat="1" x14ac:dyDescent="0.2">
      <c r="A121"/>
      <c r="B121"/>
      <c r="C121"/>
      <c r="D121" s="20"/>
      <c r="E121"/>
      <c r="F121"/>
      <c r="G121"/>
      <c r="H121"/>
      <c r="I121"/>
      <c r="J121"/>
      <c r="K121"/>
      <c r="L121"/>
      <c r="M121"/>
      <c r="N121"/>
      <c r="O121"/>
      <c r="P121"/>
      <c r="Q121"/>
    </row>
    <row r="122" spans="1:17" s="40" customFormat="1" x14ac:dyDescent="0.2">
      <c r="A122"/>
      <c r="B122"/>
      <c r="C122"/>
      <c r="D122" s="20"/>
      <c r="E122"/>
      <c r="F122"/>
      <c r="G122"/>
      <c r="H122"/>
      <c r="I122"/>
      <c r="J122"/>
      <c r="K122"/>
      <c r="L122"/>
      <c r="M122"/>
      <c r="N122"/>
      <c r="O122"/>
      <c r="P122"/>
      <c r="Q122"/>
    </row>
    <row r="123" spans="1:17" s="40" customFormat="1" x14ac:dyDescent="0.2">
      <c r="A123"/>
      <c r="B123"/>
      <c r="C123"/>
      <c r="D123" s="20"/>
      <c r="E123"/>
      <c r="F123"/>
      <c r="G123"/>
      <c r="H123"/>
      <c r="I123"/>
      <c r="J123"/>
      <c r="K123"/>
      <c r="L123"/>
      <c r="M123"/>
      <c r="N123"/>
      <c r="O123"/>
      <c r="P123"/>
      <c r="Q123"/>
    </row>
    <row r="124" spans="1:17" s="40" customFormat="1" x14ac:dyDescent="0.2">
      <c r="A124"/>
      <c r="B124"/>
      <c r="C124"/>
      <c r="D124" s="20"/>
      <c r="E124"/>
      <c r="F124"/>
      <c r="G124"/>
      <c r="H124"/>
      <c r="I124"/>
      <c r="J124"/>
      <c r="K124"/>
      <c r="L124"/>
      <c r="M124"/>
      <c r="N124"/>
      <c r="O124"/>
      <c r="P124"/>
      <c r="Q124"/>
    </row>
    <row r="125" spans="1:17" s="40" customFormat="1" x14ac:dyDescent="0.2">
      <c r="A125"/>
      <c r="B125"/>
      <c r="C125"/>
      <c r="D125" s="20"/>
      <c r="E125"/>
      <c r="F125"/>
      <c r="G125"/>
      <c r="H125"/>
      <c r="I125"/>
      <c r="J125"/>
      <c r="K125"/>
      <c r="L125"/>
      <c r="M125"/>
      <c r="N125"/>
      <c r="O125"/>
      <c r="P125"/>
      <c r="Q125"/>
    </row>
    <row r="126" spans="1:17" s="40" customFormat="1" x14ac:dyDescent="0.2">
      <c r="A126"/>
      <c r="B126"/>
      <c r="C126"/>
      <c r="D126" s="20"/>
      <c r="E126"/>
      <c r="F126"/>
      <c r="G126"/>
      <c r="H126"/>
      <c r="I126"/>
      <c r="J126"/>
      <c r="K126"/>
      <c r="L126"/>
      <c r="M126"/>
      <c r="N126"/>
      <c r="O126"/>
      <c r="P126"/>
      <c r="Q126"/>
    </row>
    <row r="127" spans="1:17" s="40" customFormat="1" x14ac:dyDescent="0.2">
      <c r="A127"/>
      <c r="B127"/>
      <c r="C127"/>
      <c r="D127" s="20"/>
      <c r="E127"/>
      <c r="F127"/>
      <c r="G127"/>
      <c r="H127"/>
      <c r="I127"/>
      <c r="J127"/>
      <c r="K127"/>
      <c r="L127"/>
      <c r="M127"/>
      <c r="N127"/>
      <c r="O127"/>
      <c r="P127"/>
      <c r="Q127"/>
    </row>
    <row r="128" spans="1:17" s="40" customFormat="1" x14ac:dyDescent="0.2">
      <c r="A128"/>
      <c r="B128"/>
      <c r="C128"/>
      <c r="D128" s="20"/>
      <c r="E128"/>
      <c r="F128"/>
      <c r="G128"/>
      <c r="H128"/>
      <c r="I128"/>
      <c r="J128"/>
      <c r="K128"/>
      <c r="L128"/>
      <c r="M128"/>
      <c r="N128"/>
      <c r="O128"/>
      <c r="P128"/>
      <c r="Q128"/>
    </row>
    <row r="129" spans="1:17" s="40" customFormat="1" x14ac:dyDescent="0.2">
      <c r="A129"/>
      <c r="B129"/>
      <c r="C129"/>
      <c r="D129" s="20"/>
      <c r="E129"/>
      <c r="F129"/>
      <c r="G129"/>
      <c r="H129"/>
      <c r="I129"/>
      <c r="J129"/>
      <c r="K129"/>
      <c r="L129"/>
      <c r="M129"/>
      <c r="N129"/>
      <c r="O129"/>
      <c r="P129"/>
      <c r="Q129"/>
    </row>
    <row r="130" spans="1:17" s="40" customFormat="1" x14ac:dyDescent="0.2">
      <c r="A130"/>
      <c r="B130"/>
      <c r="C130"/>
      <c r="D130" s="20"/>
      <c r="E130"/>
      <c r="F130"/>
      <c r="G130"/>
      <c r="H130"/>
      <c r="I130"/>
      <c r="J130"/>
      <c r="K130"/>
      <c r="L130"/>
      <c r="M130"/>
      <c r="N130"/>
      <c r="O130"/>
      <c r="P130"/>
      <c r="Q130"/>
    </row>
    <row r="131" spans="1:17" s="40" customFormat="1" x14ac:dyDescent="0.2">
      <c r="A131"/>
      <c r="B131"/>
      <c r="C131"/>
      <c r="D131" s="20"/>
      <c r="E131"/>
      <c r="F131"/>
      <c r="G131"/>
      <c r="H131"/>
      <c r="I131"/>
      <c r="J131"/>
      <c r="K131"/>
      <c r="L131"/>
      <c r="M131"/>
      <c r="N131"/>
      <c r="O131"/>
      <c r="P131"/>
      <c r="Q131"/>
    </row>
    <row r="132" spans="1:17" s="40" customFormat="1" x14ac:dyDescent="0.2">
      <c r="A132"/>
      <c r="B132"/>
      <c r="C132"/>
      <c r="D132" s="20"/>
      <c r="E132"/>
      <c r="F132"/>
      <c r="G132"/>
      <c r="H132"/>
      <c r="I132"/>
      <c r="J132"/>
      <c r="K132"/>
      <c r="L132"/>
      <c r="M132"/>
      <c r="N132"/>
      <c r="O132"/>
      <c r="P132"/>
      <c r="Q132"/>
    </row>
    <row r="133" spans="1:17" s="40" customFormat="1" x14ac:dyDescent="0.2">
      <c r="A133"/>
      <c r="B133"/>
      <c r="C133"/>
      <c r="D133" s="20"/>
      <c r="E133"/>
      <c r="F133"/>
      <c r="G133"/>
      <c r="H133"/>
      <c r="I133"/>
      <c r="J133"/>
      <c r="K133"/>
      <c r="L133"/>
      <c r="M133"/>
      <c r="N133"/>
      <c r="O133"/>
      <c r="P133"/>
      <c r="Q133"/>
    </row>
    <row r="134" spans="1:17" s="40" customFormat="1" x14ac:dyDescent="0.2">
      <c r="A134"/>
      <c r="B134"/>
      <c r="C134"/>
      <c r="D134" s="20"/>
      <c r="E134"/>
      <c r="F134"/>
      <c r="G134"/>
      <c r="H134"/>
      <c r="I134"/>
      <c r="J134"/>
      <c r="K134"/>
      <c r="L134"/>
      <c r="M134"/>
      <c r="N134"/>
      <c r="O134"/>
      <c r="P134"/>
      <c r="Q134"/>
    </row>
    <row r="135" spans="1:17" s="40" customFormat="1" x14ac:dyDescent="0.2">
      <c r="A135"/>
      <c r="B135"/>
      <c r="C135"/>
      <c r="D135" s="20"/>
      <c r="E135"/>
      <c r="F135"/>
      <c r="G135"/>
      <c r="H135"/>
      <c r="I135"/>
      <c r="J135"/>
      <c r="K135"/>
      <c r="L135"/>
      <c r="M135"/>
      <c r="N135"/>
      <c r="O135"/>
      <c r="P135"/>
      <c r="Q135"/>
    </row>
    <row r="136" spans="1:17" s="40" customFormat="1" x14ac:dyDescent="0.2">
      <c r="A136"/>
      <c r="B136"/>
      <c r="C136"/>
      <c r="D136" s="20"/>
      <c r="E136"/>
      <c r="F136"/>
      <c r="G136"/>
      <c r="H136"/>
      <c r="I136"/>
      <c r="J136"/>
      <c r="K136"/>
      <c r="L136"/>
      <c r="M136"/>
      <c r="N136"/>
      <c r="O136"/>
      <c r="P136"/>
      <c r="Q136"/>
    </row>
    <row r="137" spans="1:17" s="40" customFormat="1" x14ac:dyDescent="0.2">
      <c r="A137"/>
      <c r="B137"/>
      <c r="C137"/>
      <c r="D137" s="20"/>
      <c r="E137"/>
      <c r="F137"/>
      <c r="G137"/>
      <c r="H137"/>
      <c r="I137"/>
      <c r="J137"/>
      <c r="K137"/>
      <c r="L137"/>
      <c r="M137"/>
      <c r="N137"/>
      <c r="O137"/>
      <c r="P137"/>
      <c r="Q137"/>
    </row>
    <row r="138" spans="1:17" s="40" customFormat="1" x14ac:dyDescent="0.2">
      <c r="A138"/>
      <c r="B138"/>
      <c r="C138"/>
      <c r="D138" s="20"/>
      <c r="E138"/>
      <c r="F138"/>
      <c r="G138"/>
      <c r="H138"/>
      <c r="I138"/>
      <c r="J138"/>
      <c r="K138"/>
      <c r="L138"/>
      <c r="M138"/>
      <c r="N138"/>
      <c r="O138"/>
      <c r="P138"/>
      <c r="Q138"/>
    </row>
    <row r="139" spans="1:17" s="40" customFormat="1" x14ac:dyDescent="0.2">
      <c r="A139"/>
      <c r="B139"/>
      <c r="C139"/>
      <c r="D139" s="20"/>
      <c r="E139"/>
      <c r="F139"/>
      <c r="G139"/>
      <c r="H139"/>
      <c r="I139"/>
      <c r="J139"/>
      <c r="K139"/>
      <c r="L139"/>
      <c r="M139"/>
      <c r="N139"/>
      <c r="O139"/>
      <c r="P139"/>
      <c r="Q139"/>
    </row>
    <row r="140" spans="1:17" s="40" customFormat="1" x14ac:dyDescent="0.2">
      <c r="A140"/>
      <c r="B140"/>
      <c r="C140"/>
      <c r="D140" s="20"/>
      <c r="E140"/>
      <c r="F140"/>
      <c r="G140"/>
      <c r="H140"/>
      <c r="I140"/>
      <c r="J140"/>
      <c r="K140"/>
      <c r="L140"/>
      <c r="M140"/>
      <c r="N140"/>
      <c r="O140"/>
      <c r="P140"/>
      <c r="Q140"/>
    </row>
    <row r="141" spans="1:17" s="40" customFormat="1" x14ac:dyDescent="0.2">
      <c r="A141"/>
      <c r="B141"/>
      <c r="C141"/>
      <c r="D141" s="20"/>
      <c r="E141"/>
      <c r="F141"/>
      <c r="G141"/>
      <c r="H141"/>
      <c r="I141"/>
      <c r="J141"/>
      <c r="K141"/>
      <c r="L141"/>
      <c r="M141"/>
      <c r="N141"/>
      <c r="O141"/>
      <c r="P141"/>
      <c r="Q141"/>
    </row>
    <row r="142" spans="1:17" s="40" customFormat="1" x14ac:dyDescent="0.2">
      <c r="A142"/>
      <c r="B142"/>
      <c r="C142"/>
      <c r="D142" s="20"/>
      <c r="E142"/>
      <c r="F142"/>
      <c r="G142"/>
      <c r="H142"/>
      <c r="I142"/>
      <c r="J142"/>
      <c r="K142"/>
      <c r="L142"/>
      <c r="M142"/>
      <c r="N142"/>
      <c r="O142"/>
      <c r="P142"/>
      <c r="Q142"/>
    </row>
    <row r="143" spans="1:17" s="40" customFormat="1" x14ac:dyDescent="0.2">
      <c r="A143"/>
      <c r="B143"/>
      <c r="C143"/>
      <c r="D143" s="20"/>
      <c r="E143"/>
      <c r="F143"/>
      <c r="G143"/>
      <c r="H143"/>
      <c r="I143"/>
      <c r="J143"/>
      <c r="K143"/>
      <c r="L143"/>
      <c r="M143"/>
      <c r="N143"/>
      <c r="O143"/>
      <c r="P143"/>
      <c r="Q143"/>
    </row>
    <row r="144" spans="1:17" s="40" customFormat="1" x14ac:dyDescent="0.2">
      <c r="A144"/>
      <c r="B144"/>
      <c r="C144"/>
      <c r="D144" s="20"/>
      <c r="E144"/>
      <c r="F144"/>
      <c r="G144"/>
      <c r="H144"/>
      <c r="I144"/>
      <c r="J144"/>
      <c r="K144"/>
      <c r="L144"/>
      <c r="M144"/>
      <c r="N144"/>
      <c r="O144"/>
      <c r="P144"/>
      <c r="Q144"/>
    </row>
    <row r="145" spans="1:17" s="40" customFormat="1" x14ac:dyDescent="0.2">
      <c r="A145"/>
      <c r="B145"/>
      <c r="C145"/>
      <c r="D145" s="20"/>
      <c r="E145"/>
      <c r="F145"/>
      <c r="G145"/>
      <c r="H145"/>
      <c r="I145"/>
      <c r="J145"/>
      <c r="K145"/>
      <c r="L145"/>
      <c r="M145"/>
      <c r="N145"/>
      <c r="O145"/>
      <c r="P145"/>
      <c r="Q145"/>
    </row>
    <row r="146" spans="1:17" s="40" customFormat="1" x14ac:dyDescent="0.2">
      <c r="A146"/>
      <c r="B146"/>
      <c r="C146"/>
      <c r="D146" s="20"/>
      <c r="E146"/>
      <c r="F146"/>
      <c r="G146"/>
      <c r="H146"/>
      <c r="I146"/>
      <c r="J146"/>
      <c r="K146"/>
      <c r="L146"/>
      <c r="M146"/>
      <c r="N146"/>
      <c r="O146"/>
      <c r="P146"/>
      <c r="Q146"/>
    </row>
    <row r="147" spans="1:17" s="40" customFormat="1" x14ac:dyDescent="0.2">
      <c r="A147"/>
      <c r="B147"/>
      <c r="C147"/>
      <c r="D147" s="20"/>
      <c r="E147"/>
      <c r="F147"/>
      <c r="G147"/>
      <c r="H147"/>
      <c r="I147"/>
      <c r="J147"/>
      <c r="K147"/>
      <c r="L147"/>
      <c r="M147"/>
      <c r="N147"/>
      <c r="O147"/>
      <c r="P147"/>
      <c r="Q147"/>
    </row>
    <row r="148" spans="1:17" s="40" customFormat="1" x14ac:dyDescent="0.2">
      <c r="A148"/>
      <c r="B148"/>
      <c r="C148"/>
      <c r="D148" s="20"/>
      <c r="E148"/>
      <c r="F148"/>
      <c r="G148"/>
      <c r="H148"/>
      <c r="I148"/>
      <c r="J148"/>
      <c r="K148"/>
      <c r="L148"/>
      <c r="M148"/>
      <c r="N148"/>
      <c r="O148"/>
      <c r="P148"/>
      <c r="Q148"/>
    </row>
    <row r="149" spans="1:17" s="40" customFormat="1" x14ac:dyDescent="0.2">
      <c r="A149"/>
      <c r="B149"/>
      <c r="C149"/>
      <c r="D149" s="20"/>
      <c r="E149"/>
      <c r="F149"/>
      <c r="G149"/>
      <c r="H149"/>
      <c r="I149"/>
      <c r="J149"/>
      <c r="K149"/>
      <c r="L149"/>
      <c r="M149"/>
      <c r="N149"/>
      <c r="O149"/>
      <c r="P149"/>
      <c r="Q149"/>
    </row>
    <row r="150" spans="1:17" s="40" customFormat="1" x14ac:dyDescent="0.2">
      <c r="A150"/>
      <c r="B150"/>
      <c r="C150"/>
      <c r="D150" s="20"/>
      <c r="E150"/>
      <c r="F150"/>
      <c r="G150"/>
      <c r="H150"/>
      <c r="I150"/>
      <c r="J150"/>
      <c r="K150"/>
      <c r="L150"/>
      <c r="M150"/>
      <c r="N150"/>
      <c r="O150"/>
      <c r="P150"/>
      <c r="Q150"/>
    </row>
    <row r="151" spans="1:17" s="40" customFormat="1" x14ac:dyDescent="0.2">
      <c r="A151"/>
      <c r="B151"/>
      <c r="C151"/>
      <c r="D151" s="20"/>
      <c r="E151"/>
      <c r="F151"/>
      <c r="G151"/>
      <c r="H151"/>
      <c r="I151"/>
      <c r="J151"/>
      <c r="K151"/>
      <c r="L151"/>
      <c r="M151"/>
      <c r="N151"/>
      <c r="O151"/>
      <c r="P151"/>
      <c r="Q151"/>
    </row>
    <row r="152" spans="1:17" s="40" customFormat="1" x14ac:dyDescent="0.2">
      <c r="A152"/>
      <c r="B152"/>
      <c r="C152"/>
      <c r="D152" s="20"/>
      <c r="E152"/>
      <c r="F152"/>
      <c r="G152"/>
      <c r="H152"/>
      <c r="I152"/>
      <c r="J152"/>
      <c r="K152"/>
      <c r="L152"/>
      <c r="M152"/>
      <c r="N152"/>
      <c r="O152"/>
      <c r="P152"/>
      <c r="Q152"/>
    </row>
    <row r="153" spans="1:17" s="40" customFormat="1" x14ac:dyDescent="0.2">
      <c r="A153"/>
      <c r="B153"/>
      <c r="C153"/>
      <c r="D153" s="20"/>
      <c r="E153"/>
      <c r="F153"/>
      <c r="G153"/>
      <c r="H153"/>
      <c r="I153"/>
      <c r="J153"/>
      <c r="K153"/>
      <c r="L153"/>
      <c r="M153"/>
      <c r="N153"/>
      <c r="O153"/>
      <c r="P153"/>
      <c r="Q153"/>
    </row>
    <row r="154" spans="1:17" s="40" customFormat="1" x14ac:dyDescent="0.2">
      <c r="A154"/>
      <c r="B154"/>
      <c r="C154"/>
      <c r="D154" s="20"/>
      <c r="E154"/>
      <c r="F154"/>
      <c r="G154"/>
      <c r="H154"/>
      <c r="I154"/>
      <c r="J154"/>
      <c r="K154"/>
      <c r="L154"/>
      <c r="M154"/>
      <c r="N154"/>
      <c r="O154"/>
      <c r="P154"/>
      <c r="Q154"/>
    </row>
    <row r="155" spans="1:17" s="40" customFormat="1" x14ac:dyDescent="0.2">
      <c r="A155"/>
      <c r="B155"/>
      <c r="C155"/>
      <c r="D155" s="20"/>
      <c r="E155"/>
      <c r="F155"/>
      <c r="G155"/>
      <c r="H155"/>
      <c r="I155"/>
      <c r="J155"/>
      <c r="K155"/>
      <c r="L155"/>
      <c r="M155"/>
      <c r="N155"/>
      <c r="O155"/>
      <c r="P155"/>
      <c r="Q155"/>
    </row>
    <row r="156" spans="1:17" s="40" customFormat="1" x14ac:dyDescent="0.2">
      <c r="A156"/>
      <c r="B156"/>
      <c r="C156"/>
      <c r="D156" s="20"/>
      <c r="E156"/>
      <c r="F156"/>
      <c r="G156"/>
      <c r="H156"/>
      <c r="I156"/>
      <c r="J156"/>
      <c r="K156"/>
      <c r="L156"/>
      <c r="M156"/>
      <c r="N156"/>
      <c r="O156"/>
      <c r="P156"/>
      <c r="Q156"/>
    </row>
    <row r="157" spans="1:17" s="40" customFormat="1" x14ac:dyDescent="0.2">
      <c r="A157"/>
      <c r="B157"/>
      <c r="C157"/>
      <c r="D157" s="20"/>
      <c r="E157"/>
      <c r="F157"/>
      <c r="G157"/>
      <c r="H157"/>
      <c r="I157"/>
      <c r="J157"/>
      <c r="K157"/>
      <c r="L157"/>
      <c r="M157"/>
      <c r="N157"/>
      <c r="O157"/>
      <c r="P157"/>
      <c r="Q157"/>
    </row>
    <row r="158" spans="1:17" s="40" customFormat="1" x14ac:dyDescent="0.2">
      <c r="A158"/>
      <c r="B158"/>
      <c r="C158"/>
      <c r="D158" s="20"/>
      <c r="E158"/>
      <c r="F158"/>
      <c r="G158"/>
      <c r="H158"/>
      <c r="I158"/>
      <c r="J158"/>
      <c r="K158"/>
      <c r="L158"/>
      <c r="M158"/>
      <c r="N158"/>
      <c r="O158"/>
      <c r="P158"/>
      <c r="Q158"/>
    </row>
    <row r="159" spans="1:17" s="40" customFormat="1" x14ac:dyDescent="0.2">
      <c r="A159"/>
      <c r="B159"/>
      <c r="C159"/>
      <c r="D159" s="20"/>
      <c r="E159"/>
      <c r="F159"/>
      <c r="G159"/>
      <c r="H159"/>
      <c r="I159"/>
      <c r="J159"/>
      <c r="K159"/>
      <c r="L159"/>
      <c r="M159"/>
      <c r="N159"/>
      <c r="O159"/>
      <c r="P159"/>
      <c r="Q159"/>
    </row>
    <row r="160" spans="1:17" s="40" customFormat="1" x14ac:dyDescent="0.2">
      <c r="A160"/>
      <c r="B160"/>
      <c r="C160"/>
      <c r="D160" s="20"/>
      <c r="E160"/>
      <c r="F160"/>
      <c r="G160"/>
      <c r="H160"/>
      <c r="I160"/>
      <c r="J160"/>
      <c r="K160"/>
      <c r="L160"/>
      <c r="M160"/>
      <c r="N160"/>
      <c r="O160"/>
      <c r="P160"/>
      <c r="Q160"/>
    </row>
    <row r="161" spans="1:17" s="40" customFormat="1" x14ac:dyDescent="0.2">
      <c r="A161"/>
      <c r="B161"/>
      <c r="C161"/>
      <c r="D161" s="20"/>
      <c r="E161"/>
      <c r="F161"/>
      <c r="G161"/>
      <c r="H161"/>
      <c r="I161"/>
      <c r="J161"/>
      <c r="K161"/>
      <c r="L161"/>
      <c r="M161"/>
      <c r="N161"/>
      <c r="O161"/>
      <c r="P161"/>
      <c r="Q161"/>
    </row>
    <row r="162" spans="1:17" s="40" customFormat="1" x14ac:dyDescent="0.2">
      <c r="A162"/>
      <c r="B162"/>
      <c r="C162"/>
      <c r="D162" s="20"/>
      <c r="E162"/>
      <c r="F162"/>
      <c r="G162"/>
      <c r="H162"/>
      <c r="I162"/>
      <c r="J162"/>
      <c r="K162"/>
      <c r="L162"/>
      <c r="M162"/>
      <c r="N162"/>
      <c r="O162"/>
      <c r="P162"/>
      <c r="Q162"/>
    </row>
    <row r="163" spans="1:17" s="40" customFormat="1" x14ac:dyDescent="0.2">
      <c r="A163"/>
      <c r="B163"/>
      <c r="C163"/>
      <c r="D163" s="20"/>
      <c r="E163"/>
      <c r="F163"/>
      <c r="G163"/>
      <c r="H163"/>
      <c r="I163"/>
      <c r="J163"/>
      <c r="K163"/>
      <c r="L163"/>
      <c r="M163"/>
      <c r="N163"/>
      <c r="O163"/>
      <c r="P163"/>
      <c r="Q163"/>
    </row>
    <row r="164" spans="1:17" s="40" customFormat="1" x14ac:dyDescent="0.2">
      <c r="A164"/>
      <c r="B164"/>
      <c r="C164"/>
      <c r="D164" s="20"/>
      <c r="E164"/>
      <c r="F164"/>
      <c r="G164"/>
      <c r="H164"/>
      <c r="I164"/>
      <c r="J164"/>
      <c r="K164"/>
      <c r="L164"/>
      <c r="M164"/>
      <c r="N164"/>
      <c r="O164"/>
      <c r="P164"/>
      <c r="Q164"/>
    </row>
    <row r="165" spans="1:17" s="40" customFormat="1" x14ac:dyDescent="0.2">
      <c r="A165"/>
      <c r="B165"/>
      <c r="C165"/>
      <c r="D165" s="20"/>
      <c r="E165"/>
      <c r="F165"/>
      <c r="G165"/>
      <c r="H165"/>
      <c r="I165"/>
      <c r="J165"/>
      <c r="K165"/>
      <c r="L165"/>
      <c r="M165"/>
      <c r="N165"/>
      <c r="O165"/>
      <c r="P165"/>
      <c r="Q165"/>
    </row>
    <row r="166" spans="1:17" s="40" customFormat="1" x14ac:dyDescent="0.2">
      <c r="A166"/>
      <c r="B166"/>
      <c r="C166"/>
      <c r="D166" s="20"/>
      <c r="E166"/>
      <c r="F166"/>
      <c r="G166"/>
      <c r="H166"/>
      <c r="I166"/>
      <c r="J166"/>
      <c r="K166"/>
      <c r="L166"/>
      <c r="M166"/>
      <c r="N166"/>
      <c r="O166"/>
      <c r="P166"/>
      <c r="Q166"/>
    </row>
    <row r="167" spans="1:17" s="40" customFormat="1" x14ac:dyDescent="0.2">
      <c r="A167"/>
      <c r="B167"/>
      <c r="C167"/>
      <c r="D167" s="20"/>
      <c r="E167"/>
      <c r="F167"/>
      <c r="G167"/>
      <c r="H167"/>
      <c r="I167"/>
      <c r="J167"/>
      <c r="K167"/>
      <c r="L167"/>
      <c r="M167"/>
      <c r="N167"/>
      <c r="O167"/>
      <c r="P167"/>
      <c r="Q167"/>
    </row>
    <row r="168" spans="1:17" s="40" customFormat="1" x14ac:dyDescent="0.2">
      <c r="A168"/>
      <c r="B168"/>
      <c r="C168"/>
      <c r="D168" s="20"/>
      <c r="E168"/>
      <c r="F168"/>
      <c r="G168"/>
      <c r="H168"/>
      <c r="I168"/>
      <c r="J168"/>
      <c r="K168"/>
      <c r="L168"/>
      <c r="M168"/>
      <c r="N168"/>
      <c r="O168"/>
      <c r="P168"/>
      <c r="Q168"/>
    </row>
    <row r="169" spans="1:17" s="40" customFormat="1" x14ac:dyDescent="0.2">
      <c r="A169"/>
      <c r="B169"/>
      <c r="C169"/>
      <c r="D169" s="20"/>
      <c r="E169"/>
      <c r="F169"/>
      <c r="G169"/>
      <c r="H169"/>
      <c r="I169"/>
      <c r="J169"/>
      <c r="K169"/>
      <c r="L169"/>
      <c r="M169"/>
      <c r="N169"/>
      <c r="O169"/>
      <c r="P169"/>
      <c r="Q169"/>
    </row>
    <row r="170" spans="1:17" s="40" customFormat="1" x14ac:dyDescent="0.2">
      <c r="A170"/>
      <c r="B170"/>
      <c r="C170"/>
      <c r="D170" s="20"/>
      <c r="E170"/>
      <c r="F170"/>
      <c r="G170"/>
      <c r="H170"/>
      <c r="I170"/>
      <c r="J170"/>
      <c r="K170"/>
      <c r="L170"/>
      <c r="M170"/>
      <c r="N170"/>
      <c r="O170"/>
      <c r="P170"/>
      <c r="Q170"/>
    </row>
    <row r="171" spans="1:17" s="40" customFormat="1" x14ac:dyDescent="0.2">
      <c r="A171"/>
      <c r="B171"/>
      <c r="C171"/>
      <c r="D171" s="20"/>
      <c r="E171"/>
      <c r="F171"/>
      <c r="G171"/>
      <c r="H171"/>
      <c r="I171"/>
      <c r="J171"/>
      <c r="K171"/>
      <c r="L171"/>
      <c r="M171"/>
      <c r="N171"/>
      <c r="O171"/>
      <c r="P171"/>
      <c r="Q171"/>
    </row>
    <row r="172" spans="1:17" s="40" customFormat="1" x14ac:dyDescent="0.2">
      <c r="A172"/>
      <c r="B172"/>
      <c r="C172"/>
      <c r="D172" s="20"/>
      <c r="E172"/>
      <c r="F172"/>
      <c r="G172"/>
      <c r="H172"/>
      <c r="I172"/>
      <c r="J172"/>
      <c r="K172"/>
      <c r="L172"/>
      <c r="M172"/>
      <c r="N172"/>
      <c r="O172"/>
      <c r="P172"/>
      <c r="Q172"/>
    </row>
    <row r="173" spans="1:17" s="40" customFormat="1" x14ac:dyDescent="0.2">
      <c r="A173"/>
      <c r="B173"/>
      <c r="C173"/>
      <c r="D173" s="20"/>
      <c r="E173"/>
      <c r="F173"/>
      <c r="G173"/>
      <c r="H173"/>
      <c r="I173"/>
      <c r="J173"/>
      <c r="K173"/>
      <c r="L173"/>
      <c r="M173"/>
      <c r="N173"/>
      <c r="O173"/>
      <c r="P173"/>
      <c r="Q173"/>
    </row>
    <row r="174" spans="1:17" s="40" customFormat="1" x14ac:dyDescent="0.2">
      <c r="A174"/>
      <c r="B174"/>
      <c r="C174"/>
      <c r="D174" s="20"/>
      <c r="E174"/>
      <c r="F174"/>
      <c r="G174"/>
      <c r="H174"/>
      <c r="I174"/>
      <c r="J174"/>
      <c r="K174"/>
      <c r="L174"/>
      <c r="M174"/>
      <c r="N174"/>
      <c r="O174"/>
      <c r="P174"/>
      <c r="Q174"/>
    </row>
    <row r="175" spans="1:17" s="40" customFormat="1" x14ac:dyDescent="0.2">
      <c r="A175"/>
      <c r="B175"/>
      <c r="C175"/>
      <c r="D175" s="20"/>
      <c r="E175"/>
      <c r="F175"/>
      <c r="G175"/>
      <c r="H175"/>
      <c r="I175"/>
      <c r="J175"/>
      <c r="K175"/>
      <c r="L175"/>
      <c r="M175"/>
      <c r="N175"/>
      <c r="O175"/>
      <c r="P175"/>
      <c r="Q175"/>
    </row>
    <row r="176" spans="1:17" s="40" customFormat="1" x14ac:dyDescent="0.2">
      <c r="A176"/>
      <c r="B176"/>
      <c r="C176"/>
      <c r="D176" s="20"/>
      <c r="E176"/>
      <c r="F176"/>
      <c r="G176"/>
      <c r="H176"/>
      <c r="I176"/>
      <c r="J176"/>
      <c r="K176"/>
      <c r="L176"/>
      <c r="M176"/>
      <c r="N176"/>
      <c r="O176"/>
      <c r="P176"/>
      <c r="Q176"/>
    </row>
    <row r="177" spans="1:17" s="40" customFormat="1" x14ac:dyDescent="0.2">
      <c r="A177"/>
      <c r="B177"/>
      <c r="C177"/>
      <c r="D177" s="20"/>
      <c r="E177"/>
      <c r="F177"/>
      <c r="G177"/>
      <c r="H177"/>
      <c r="I177"/>
      <c r="J177"/>
      <c r="K177"/>
      <c r="L177"/>
      <c r="M177"/>
      <c r="N177"/>
      <c r="O177"/>
      <c r="P177"/>
      <c r="Q177"/>
    </row>
    <row r="178" spans="1:17" s="40" customFormat="1" x14ac:dyDescent="0.2">
      <c r="A178"/>
      <c r="B178"/>
      <c r="C178"/>
      <c r="D178" s="20"/>
      <c r="E178"/>
      <c r="F178"/>
      <c r="G178"/>
      <c r="H178"/>
      <c r="I178"/>
      <c r="J178"/>
      <c r="K178"/>
      <c r="L178"/>
      <c r="M178"/>
      <c r="N178"/>
      <c r="O178"/>
      <c r="P178"/>
      <c r="Q178"/>
    </row>
    <row r="179" spans="1:17" s="40" customFormat="1" x14ac:dyDescent="0.2">
      <c r="A179"/>
      <c r="B179"/>
      <c r="C179"/>
      <c r="D179" s="20"/>
      <c r="E179"/>
      <c r="F179"/>
      <c r="G179"/>
      <c r="H179"/>
      <c r="I179"/>
      <c r="J179"/>
      <c r="K179"/>
      <c r="L179"/>
      <c r="M179"/>
      <c r="N179"/>
      <c r="O179"/>
      <c r="P179"/>
      <c r="Q179"/>
    </row>
    <row r="180" spans="1:17" s="40" customFormat="1" x14ac:dyDescent="0.2">
      <c r="A180"/>
      <c r="B180"/>
      <c r="C180"/>
      <c r="D180" s="20"/>
      <c r="E180"/>
      <c r="F180"/>
      <c r="G180"/>
      <c r="H180"/>
      <c r="I180"/>
      <c r="J180"/>
      <c r="K180"/>
      <c r="L180"/>
      <c r="M180"/>
      <c r="N180"/>
      <c r="O180"/>
      <c r="P180"/>
      <c r="Q180"/>
    </row>
    <row r="181" spans="1:17" s="40" customFormat="1" x14ac:dyDescent="0.2">
      <c r="A181"/>
      <c r="B181"/>
      <c r="C181"/>
      <c r="D181" s="20"/>
      <c r="E181"/>
      <c r="F181"/>
      <c r="G181"/>
      <c r="H181"/>
      <c r="I181"/>
      <c r="J181"/>
      <c r="K181"/>
      <c r="L181"/>
      <c r="M181"/>
      <c r="N181"/>
      <c r="O181"/>
      <c r="P181"/>
      <c r="Q181"/>
    </row>
    <row r="182" spans="1:17" s="40" customFormat="1" x14ac:dyDescent="0.2">
      <c r="A182"/>
      <c r="B182"/>
      <c r="C182"/>
      <c r="D182" s="20"/>
      <c r="E182"/>
      <c r="F182"/>
      <c r="G182"/>
      <c r="H182"/>
      <c r="I182"/>
      <c r="J182"/>
      <c r="K182"/>
      <c r="L182"/>
      <c r="M182"/>
      <c r="N182"/>
      <c r="O182"/>
      <c r="P182"/>
      <c r="Q182"/>
    </row>
    <row r="183" spans="1:17" s="40" customFormat="1" x14ac:dyDescent="0.2">
      <c r="A183"/>
      <c r="B183"/>
      <c r="C183"/>
      <c r="D183" s="20"/>
      <c r="E183"/>
      <c r="F183"/>
      <c r="G183"/>
      <c r="H183"/>
      <c r="I183"/>
      <c r="J183"/>
      <c r="K183"/>
      <c r="L183"/>
      <c r="M183"/>
      <c r="N183"/>
      <c r="O183"/>
      <c r="P183"/>
      <c r="Q183"/>
    </row>
    <row r="184" spans="1:17" s="40" customFormat="1" x14ac:dyDescent="0.2">
      <c r="A184"/>
      <c r="B184"/>
      <c r="C184"/>
      <c r="D184" s="20"/>
      <c r="E184"/>
      <c r="F184"/>
      <c r="G184"/>
      <c r="H184"/>
      <c r="I184"/>
      <c r="J184"/>
      <c r="K184"/>
      <c r="L184"/>
      <c r="M184"/>
      <c r="N184"/>
      <c r="O184"/>
      <c r="P184"/>
      <c r="Q184"/>
    </row>
    <row r="185" spans="1:17" s="40" customFormat="1" x14ac:dyDescent="0.2">
      <c r="A185"/>
      <c r="B185"/>
      <c r="C185"/>
      <c r="D185" s="20"/>
      <c r="E185"/>
      <c r="F185"/>
      <c r="G185"/>
      <c r="H185"/>
      <c r="I185"/>
      <c r="J185"/>
      <c r="K185"/>
      <c r="L185"/>
      <c r="M185"/>
      <c r="N185"/>
      <c r="O185"/>
      <c r="P185"/>
      <c r="Q185"/>
    </row>
    <row r="186" spans="1:17" s="40" customFormat="1" x14ac:dyDescent="0.2">
      <c r="A186"/>
      <c r="B186"/>
      <c r="C186"/>
      <c r="D186" s="20"/>
      <c r="E186"/>
      <c r="F186"/>
      <c r="G186"/>
      <c r="H186"/>
      <c r="I186"/>
      <c r="J186"/>
      <c r="K186"/>
      <c r="L186"/>
      <c r="M186"/>
      <c r="N186"/>
      <c r="O186"/>
      <c r="P186"/>
      <c r="Q186"/>
    </row>
    <row r="187" spans="1:17" s="40" customFormat="1" x14ac:dyDescent="0.2">
      <c r="A187"/>
      <c r="B187"/>
      <c r="C187"/>
      <c r="D187" s="20"/>
      <c r="E187"/>
      <c r="F187"/>
      <c r="G187"/>
      <c r="H187"/>
      <c r="I187"/>
      <c r="J187"/>
      <c r="K187"/>
      <c r="L187"/>
      <c r="M187"/>
      <c r="N187"/>
      <c r="O187"/>
      <c r="P187"/>
      <c r="Q187"/>
    </row>
    <row r="188" spans="1:17" s="40" customFormat="1" x14ac:dyDescent="0.2">
      <c r="A188"/>
      <c r="B188"/>
      <c r="C188"/>
      <c r="D188" s="20"/>
      <c r="E188"/>
      <c r="F188"/>
      <c r="G188"/>
      <c r="H188"/>
      <c r="I188"/>
      <c r="J188"/>
      <c r="K188"/>
      <c r="L188"/>
      <c r="M188"/>
      <c r="N188"/>
      <c r="O188"/>
      <c r="P188"/>
      <c r="Q188"/>
    </row>
    <row r="189" spans="1:17" s="40" customFormat="1" x14ac:dyDescent="0.2">
      <c r="A189"/>
      <c r="B189"/>
      <c r="C189"/>
      <c r="D189" s="20"/>
      <c r="E189"/>
      <c r="F189"/>
      <c r="G189"/>
      <c r="H189"/>
      <c r="I189"/>
      <c r="J189"/>
      <c r="K189"/>
      <c r="L189"/>
      <c r="M189"/>
      <c r="N189"/>
      <c r="O189"/>
      <c r="P189"/>
      <c r="Q189"/>
    </row>
    <row r="190" spans="1:17" s="40" customFormat="1" x14ac:dyDescent="0.2">
      <c r="A190"/>
      <c r="B190"/>
      <c r="C190"/>
      <c r="D190" s="20"/>
      <c r="E190"/>
      <c r="F190"/>
      <c r="G190"/>
      <c r="H190"/>
      <c r="I190"/>
      <c r="J190"/>
      <c r="K190"/>
      <c r="L190"/>
      <c r="M190"/>
      <c r="N190"/>
      <c r="O190"/>
      <c r="P190"/>
      <c r="Q190"/>
    </row>
    <row r="191" spans="1:17" s="40" customFormat="1" x14ac:dyDescent="0.2">
      <c r="A191"/>
      <c r="B191"/>
      <c r="C191"/>
      <c r="D191" s="20"/>
      <c r="E191"/>
      <c r="F191"/>
      <c r="G191"/>
      <c r="H191"/>
      <c r="I191"/>
      <c r="J191"/>
      <c r="K191"/>
      <c r="L191"/>
      <c r="M191"/>
      <c r="N191"/>
      <c r="O191"/>
      <c r="P191"/>
      <c r="Q191"/>
    </row>
    <row r="192" spans="1:17" s="40" customFormat="1" x14ac:dyDescent="0.2">
      <c r="A192"/>
      <c r="B192"/>
      <c r="C192"/>
      <c r="D192" s="20"/>
      <c r="E192"/>
      <c r="F192"/>
      <c r="G192"/>
      <c r="H192"/>
      <c r="I192"/>
      <c r="J192"/>
      <c r="K192"/>
      <c r="L192"/>
      <c r="M192"/>
      <c r="N192"/>
      <c r="O192"/>
      <c r="P192"/>
      <c r="Q192"/>
    </row>
    <row r="193" spans="1:17" s="40" customFormat="1" x14ac:dyDescent="0.2">
      <c r="A193"/>
      <c r="B193"/>
      <c r="C193"/>
      <c r="D193" s="20"/>
      <c r="E193"/>
      <c r="F193"/>
      <c r="G193"/>
      <c r="H193"/>
      <c r="I193"/>
      <c r="J193"/>
      <c r="K193"/>
      <c r="L193"/>
      <c r="M193"/>
      <c r="N193"/>
      <c r="O193"/>
      <c r="P193"/>
      <c r="Q193"/>
    </row>
    <row r="194" spans="1:17" s="40" customFormat="1" x14ac:dyDescent="0.2">
      <c r="A194"/>
      <c r="B194"/>
      <c r="C194"/>
      <c r="D194" s="20"/>
      <c r="E194"/>
      <c r="F194"/>
      <c r="G194"/>
      <c r="H194"/>
      <c r="I194"/>
      <c r="J194"/>
      <c r="K194"/>
      <c r="L194"/>
      <c r="M194"/>
      <c r="N194"/>
      <c r="O194"/>
      <c r="P194"/>
      <c r="Q194"/>
    </row>
    <row r="195" spans="1:17" s="40" customFormat="1" x14ac:dyDescent="0.2">
      <c r="A195"/>
      <c r="B195"/>
      <c r="C195"/>
      <c r="D195" s="20"/>
      <c r="E195"/>
      <c r="F195"/>
      <c r="G195"/>
      <c r="H195"/>
      <c r="I195"/>
      <c r="J195"/>
      <c r="K195"/>
      <c r="L195"/>
      <c r="M195"/>
      <c r="N195"/>
      <c r="O195"/>
      <c r="P195"/>
      <c r="Q195"/>
    </row>
    <row r="196" spans="1:17" s="40" customFormat="1" x14ac:dyDescent="0.2">
      <c r="A196"/>
      <c r="B196"/>
      <c r="C196"/>
      <c r="D196" s="20"/>
      <c r="E196"/>
      <c r="F196"/>
      <c r="G196"/>
      <c r="H196"/>
      <c r="I196"/>
      <c r="J196"/>
      <c r="K196"/>
      <c r="L196"/>
      <c r="M196"/>
      <c r="N196"/>
      <c r="O196"/>
      <c r="P196"/>
      <c r="Q196"/>
    </row>
    <row r="197" spans="1:17" s="40" customFormat="1" x14ac:dyDescent="0.2">
      <c r="A197"/>
      <c r="B197"/>
      <c r="C197"/>
      <c r="D197" s="20"/>
      <c r="E197"/>
      <c r="F197"/>
      <c r="G197"/>
      <c r="H197"/>
      <c r="I197"/>
      <c r="J197"/>
      <c r="K197"/>
      <c r="L197"/>
      <c r="M197"/>
      <c r="N197"/>
      <c r="O197"/>
      <c r="P197"/>
      <c r="Q197"/>
    </row>
    <row r="198" spans="1:17" s="40" customFormat="1" x14ac:dyDescent="0.2">
      <c r="A198"/>
      <c r="B198"/>
      <c r="C198"/>
      <c r="D198" s="20"/>
      <c r="E198"/>
      <c r="F198"/>
      <c r="G198"/>
      <c r="H198"/>
      <c r="I198"/>
      <c r="J198"/>
      <c r="K198"/>
      <c r="L198"/>
      <c r="M198"/>
      <c r="N198"/>
      <c r="O198"/>
      <c r="P198"/>
      <c r="Q198"/>
    </row>
    <row r="199" spans="1:17" s="40" customFormat="1" x14ac:dyDescent="0.2">
      <c r="A199"/>
      <c r="B199"/>
      <c r="C199"/>
      <c r="D199" s="20"/>
      <c r="E199"/>
      <c r="F199"/>
      <c r="G199"/>
      <c r="H199"/>
      <c r="I199"/>
      <c r="J199"/>
      <c r="K199"/>
      <c r="L199"/>
      <c r="M199"/>
      <c r="N199"/>
      <c r="O199"/>
      <c r="P199"/>
      <c r="Q199"/>
    </row>
    <row r="200" spans="1:17" s="40" customFormat="1" x14ac:dyDescent="0.2">
      <c r="A200"/>
      <c r="B200"/>
      <c r="C200"/>
      <c r="D200" s="20"/>
      <c r="E200"/>
      <c r="F200"/>
      <c r="G200"/>
      <c r="H200"/>
      <c r="I200"/>
      <c r="J200"/>
      <c r="K200"/>
      <c r="L200"/>
      <c r="M200"/>
      <c r="N200"/>
      <c r="O200"/>
      <c r="P200"/>
      <c r="Q200"/>
    </row>
    <row r="201" spans="1:17" s="40" customFormat="1" x14ac:dyDescent="0.2">
      <c r="A201"/>
      <c r="B201"/>
      <c r="C201"/>
      <c r="D201" s="20"/>
      <c r="E201"/>
      <c r="F201"/>
      <c r="G201"/>
      <c r="H201"/>
      <c r="I201"/>
      <c r="J201"/>
      <c r="K201"/>
      <c r="L201"/>
      <c r="M201"/>
      <c r="N201"/>
      <c r="O201"/>
      <c r="P201"/>
      <c r="Q201"/>
    </row>
    <row r="202" spans="1:17" s="40" customFormat="1" x14ac:dyDescent="0.2">
      <c r="A202"/>
      <c r="B202"/>
      <c r="C202"/>
      <c r="D202" s="20"/>
      <c r="E202"/>
      <c r="F202"/>
      <c r="G202"/>
      <c r="H202"/>
      <c r="I202"/>
      <c r="J202"/>
      <c r="K202"/>
      <c r="L202"/>
      <c r="M202"/>
      <c r="N202"/>
      <c r="O202"/>
      <c r="P202"/>
      <c r="Q202"/>
    </row>
    <row r="203" spans="1:17" s="40" customFormat="1" x14ac:dyDescent="0.2">
      <c r="A203"/>
      <c r="B203"/>
      <c r="C203"/>
      <c r="D203" s="20"/>
      <c r="E203"/>
      <c r="F203"/>
      <c r="G203"/>
      <c r="H203"/>
      <c r="I203"/>
      <c r="J203"/>
      <c r="K203"/>
      <c r="L203"/>
      <c r="M203"/>
      <c r="N203"/>
      <c r="O203"/>
      <c r="P203"/>
      <c r="Q203"/>
    </row>
    <row r="204" spans="1:17" s="40" customFormat="1" x14ac:dyDescent="0.2">
      <c r="A204"/>
      <c r="B204"/>
      <c r="C204"/>
      <c r="D204" s="20"/>
      <c r="E204"/>
      <c r="F204"/>
      <c r="G204"/>
      <c r="H204"/>
      <c r="I204"/>
      <c r="J204"/>
      <c r="K204"/>
      <c r="L204"/>
      <c r="M204"/>
      <c r="N204"/>
      <c r="O204"/>
      <c r="P204"/>
      <c r="Q204"/>
    </row>
    <row r="205" spans="1:17" s="40" customFormat="1" x14ac:dyDescent="0.2">
      <c r="A205"/>
      <c r="B205"/>
      <c r="C205"/>
      <c r="D205" s="20"/>
      <c r="E205"/>
      <c r="F205"/>
      <c r="G205"/>
      <c r="H205"/>
      <c r="I205"/>
      <c r="J205"/>
      <c r="K205"/>
      <c r="L205"/>
      <c r="M205"/>
      <c r="N205"/>
      <c r="O205"/>
      <c r="P205"/>
      <c r="Q205"/>
    </row>
    <row r="206" spans="1:17" s="40" customFormat="1" x14ac:dyDescent="0.2">
      <c r="A206"/>
      <c r="B206"/>
      <c r="C206"/>
      <c r="D206" s="20"/>
      <c r="E206"/>
      <c r="F206"/>
      <c r="G206"/>
      <c r="H206"/>
      <c r="I206"/>
      <c r="J206"/>
      <c r="K206"/>
      <c r="L206"/>
      <c r="M206"/>
      <c r="N206"/>
      <c r="O206"/>
      <c r="P206"/>
      <c r="Q206"/>
    </row>
    <row r="207" spans="1:17" s="40" customFormat="1" x14ac:dyDescent="0.2">
      <c r="A207"/>
      <c r="B207"/>
      <c r="C207"/>
      <c r="D207" s="20"/>
      <c r="E207"/>
      <c r="F207"/>
      <c r="G207"/>
      <c r="H207"/>
      <c r="I207"/>
      <c r="J207"/>
      <c r="K207"/>
      <c r="L207"/>
      <c r="M207"/>
      <c r="N207"/>
      <c r="O207"/>
      <c r="P207"/>
      <c r="Q207"/>
    </row>
    <row r="208" spans="1:17" s="40" customFormat="1" x14ac:dyDescent="0.2">
      <c r="A208"/>
      <c r="B208"/>
      <c r="C208"/>
      <c r="D208" s="20"/>
      <c r="E208"/>
      <c r="F208"/>
      <c r="G208"/>
      <c r="H208"/>
      <c r="I208"/>
      <c r="J208"/>
      <c r="K208"/>
      <c r="L208"/>
      <c r="M208"/>
      <c r="N208"/>
      <c r="O208"/>
      <c r="P208"/>
      <c r="Q208"/>
    </row>
    <row r="209" spans="1:17" s="40" customFormat="1" x14ac:dyDescent="0.2">
      <c r="A209"/>
      <c r="B209"/>
      <c r="C209"/>
      <c r="D209" s="20"/>
      <c r="E209"/>
      <c r="F209"/>
      <c r="G209"/>
      <c r="H209"/>
      <c r="I209"/>
      <c r="J209"/>
      <c r="K209"/>
      <c r="L209"/>
      <c r="M209"/>
      <c r="N209"/>
      <c r="O209"/>
      <c r="P209"/>
      <c r="Q209"/>
    </row>
    <row r="210" spans="1:17" s="40" customFormat="1" x14ac:dyDescent="0.2">
      <c r="A210"/>
      <c r="B210"/>
      <c r="C210"/>
      <c r="D210" s="20"/>
      <c r="E210"/>
      <c r="F210"/>
      <c r="G210"/>
      <c r="H210"/>
      <c r="I210"/>
      <c r="J210"/>
      <c r="K210"/>
      <c r="L210"/>
      <c r="M210"/>
      <c r="N210"/>
      <c r="O210"/>
      <c r="P210"/>
      <c r="Q210"/>
    </row>
    <row r="211" spans="1:17" s="40" customFormat="1" x14ac:dyDescent="0.2">
      <c r="A211"/>
      <c r="B211"/>
      <c r="C211"/>
      <c r="D211" s="20"/>
      <c r="E211"/>
      <c r="F211"/>
      <c r="G211"/>
      <c r="H211"/>
      <c r="I211"/>
      <c r="J211"/>
      <c r="K211"/>
      <c r="L211"/>
      <c r="M211"/>
      <c r="N211"/>
      <c r="O211"/>
      <c r="P211"/>
      <c r="Q211"/>
    </row>
    <row r="212" spans="1:17" s="40" customFormat="1" x14ac:dyDescent="0.2">
      <c r="A212"/>
      <c r="B212"/>
      <c r="C212"/>
      <c r="D212" s="20"/>
      <c r="E212"/>
      <c r="F212"/>
      <c r="G212"/>
      <c r="H212"/>
      <c r="I212"/>
      <c r="J212"/>
      <c r="K212"/>
      <c r="L212"/>
      <c r="M212"/>
      <c r="N212"/>
      <c r="O212"/>
      <c r="P212"/>
      <c r="Q212"/>
    </row>
    <row r="213" spans="1:17" s="40" customFormat="1" x14ac:dyDescent="0.2">
      <c r="A213"/>
      <c r="B213"/>
      <c r="C213"/>
      <c r="D213" s="20"/>
      <c r="E213"/>
      <c r="F213"/>
      <c r="G213"/>
      <c r="H213"/>
      <c r="I213"/>
      <c r="J213"/>
      <c r="K213"/>
      <c r="L213"/>
      <c r="M213"/>
      <c r="N213"/>
      <c r="O213"/>
      <c r="P213"/>
      <c r="Q213"/>
    </row>
  </sheetData>
  <phoneticPr fontId="30" type="noConversion"/>
  <dataValidations count="1">
    <dataValidation type="whole" allowBlank="1" showInputMessage="1" showErrorMessage="1" errorTitle="Incorrect Entry" error="Must enter a 1 to indicate this grade level was trained" sqref="H7:Q107">
      <formula1>1</formula1>
      <formula2>1</formula2>
    </dataValidation>
  </dataValidations>
  <pageMargins left="0.41" right="0.75" top="1" bottom="1" header="0.5" footer="0.5"/>
  <pageSetup scale="85"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A1:BN2"/>
  <sheetViews>
    <sheetView zoomScaleNormal="100" workbookViewId="0"/>
  </sheetViews>
  <sheetFormatPr defaultRowHeight="12.75" x14ac:dyDescent="0.2"/>
  <cols>
    <col min="1" max="1" width="4.85546875" style="227" bestFit="1" customWidth="1"/>
    <col min="2" max="2" width="16.28515625" style="227" bestFit="1" customWidth="1"/>
    <col min="3" max="16384" width="9.140625" style="227"/>
  </cols>
  <sheetData>
    <row r="1" spans="1:66" s="228" customFormat="1" ht="140.25" x14ac:dyDescent="0.2">
      <c r="A1" s="228" t="s">
        <v>767</v>
      </c>
      <c r="B1" s="228" t="s">
        <v>196</v>
      </c>
      <c r="C1" s="196" t="s">
        <v>51</v>
      </c>
      <c r="D1" s="196" t="s">
        <v>52</v>
      </c>
      <c r="E1" s="196" t="s">
        <v>53</v>
      </c>
      <c r="F1" s="196" t="s">
        <v>54</v>
      </c>
      <c r="G1" s="196" t="s">
        <v>55</v>
      </c>
      <c r="H1" s="196" t="s">
        <v>56</v>
      </c>
      <c r="I1" s="196" t="s">
        <v>616</v>
      </c>
      <c r="J1" s="196" t="s">
        <v>616</v>
      </c>
      <c r="K1" s="196" t="s">
        <v>51</v>
      </c>
      <c r="L1" s="196" t="s">
        <v>52</v>
      </c>
      <c r="M1" s="196" t="s">
        <v>53</v>
      </c>
      <c r="N1" s="196" t="s">
        <v>54</v>
      </c>
      <c r="O1" s="196" t="s">
        <v>55</v>
      </c>
      <c r="P1" s="196" t="s">
        <v>56</v>
      </c>
      <c r="Q1" s="196" t="s">
        <v>58</v>
      </c>
      <c r="R1" s="196" t="s">
        <v>58</v>
      </c>
      <c r="S1" s="196" t="s">
        <v>63</v>
      </c>
      <c r="T1" s="196" t="s">
        <v>64</v>
      </c>
      <c r="U1" s="196" t="s">
        <v>65</v>
      </c>
      <c r="V1" s="196" t="s">
        <v>66</v>
      </c>
      <c r="W1" s="196" t="s">
        <v>67</v>
      </c>
      <c r="X1" s="196" t="s">
        <v>68</v>
      </c>
      <c r="Y1" s="196" t="s">
        <v>69</v>
      </c>
      <c r="Z1" s="196" t="s">
        <v>70</v>
      </c>
      <c r="AA1" s="196" t="s">
        <v>71</v>
      </c>
      <c r="AB1" s="196" t="s">
        <v>56</v>
      </c>
      <c r="AC1" s="196" t="s">
        <v>73</v>
      </c>
      <c r="AD1" s="196" t="s">
        <v>74</v>
      </c>
      <c r="AE1" s="196" t="s">
        <v>75</v>
      </c>
      <c r="AF1" s="196" t="s">
        <v>77</v>
      </c>
      <c r="AG1" s="196" t="s">
        <v>73</v>
      </c>
      <c r="AH1" s="196" t="s">
        <v>79</v>
      </c>
      <c r="AI1" s="196" t="s">
        <v>73</v>
      </c>
      <c r="AJ1" s="196" t="s">
        <v>81</v>
      </c>
      <c r="AK1" s="196" t="s">
        <v>82</v>
      </c>
      <c r="AL1" s="196" t="s">
        <v>83</v>
      </c>
      <c r="AM1" s="196" t="s">
        <v>56</v>
      </c>
      <c r="AN1" s="196" t="s">
        <v>81</v>
      </c>
      <c r="AO1" s="196" t="s">
        <v>82</v>
      </c>
      <c r="AP1" s="196" t="s">
        <v>83</v>
      </c>
      <c r="AQ1" s="196" t="s">
        <v>56</v>
      </c>
      <c r="AR1" s="265" t="s">
        <v>20</v>
      </c>
      <c r="AS1" s="265" t="s">
        <v>30</v>
      </c>
      <c r="AT1" s="265" t="s">
        <v>31</v>
      </c>
      <c r="AU1" s="265" t="s">
        <v>12</v>
      </c>
      <c r="AV1" s="265" t="s">
        <v>13</v>
      </c>
      <c r="AW1" s="265" t="s">
        <v>21</v>
      </c>
      <c r="AX1" s="265" t="s">
        <v>22</v>
      </c>
      <c r="AY1" s="265" t="s">
        <v>23</v>
      </c>
      <c r="AZ1" s="265" t="s">
        <v>25</v>
      </c>
      <c r="BA1" s="266" t="s">
        <v>24</v>
      </c>
      <c r="BB1" s="266" t="s">
        <v>26</v>
      </c>
      <c r="BC1" s="266" t="s">
        <v>27</v>
      </c>
      <c r="BD1" s="266" t="s">
        <v>28</v>
      </c>
      <c r="BE1" s="266" t="s">
        <v>29</v>
      </c>
      <c r="BF1" s="266" t="s">
        <v>698</v>
      </c>
      <c r="BG1" s="266" t="s">
        <v>697</v>
      </c>
      <c r="BH1" s="267" t="s">
        <v>799</v>
      </c>
      <c r="BI1" s="267" t="s">
        <v>800</v>
      </c>
      <c r="BJ1" s="267" t="s">
        <v>801</v>
      </c>
      <c r="BK1" s="267" t="s">
        <v>802</v>
      </c>
      <c r="BL1" s="267" t="s">
        <v>803</v>
      </c>
      <c r="BM1" s="267" t="s">
        <v>804</v>
      </c>
      <c r="BN1" s="267" t="s">
        <v>805</v>
      </c>
    </row>
    <row r="2" spans="1:66" x14ac:dyDescent="0.2">
      <c r="A2" s="227" t="str">
        <f>'Bus Data'!D2</f>
        <v>(SELECT)</v>
      </c>
      <c r="B2" s="227" t="str">
        <f>'Bus Data'!B2</f>
        <v>(SELECT)</v>
      </c>
      <c r="C2" s="227">
        <f>Summary!$J6</f>
        <v>0</v>
      </c>
      <c r="D2" s="227">
        <f>Summary!$J7</f>
        <v>0</v>
      </c>
      <c r="E2" s="227">
        <f>Summary!$J8</f>
        <v>0</v>
      </c>
      <c r="F2" s="227">
        <f>Summary!$J9</f>
        <v>0</v>
      </c>
      <c r="G2" s="227">
        <f>Summary!$J10</f>
        <v>0</v>
      </c>
      <c r="H2" s="227">
        <f>Summary!$J11</f>
        <v>0</v>
      </c>
      <c r="I2" s="268">
        <f>Summary!$J12</f>
        <v>0</v>
      </c>
      <c r="J2" s="227">
        <f>Summary!$J13</f>
        <v>0</v>
      </c>
      <c r="K2" s="227">
        <f>Summary!$J14</f>
        <v>0</v>
      </c>
      <c r="L2" s="227">
        <f>Summary!$J15</f>
        <v>0</v>
      </c>
      <c r="M2" s="227">
        <f>Summary!$J16</f>
        <v>0</v>
      </c>
      <c r="N2" s="227">
        <f>Summary!$J17</f>
        <v>0</v>
      </c>
      <c r="O2" s="227">
        <f>Summary!$J18</f>
        <v>0</v>
      </c>
      <c r="P2" s="227">
        <f>Summary!$J19</f>
        <v>0</v>
      </c>
      <c r="Q2" s="227">
        <f>Summary!$J20</f>
        <v>0</v>
      </c>
      <c r="R2" s="227">
        <f>Summary!$J21</f>
        <v>0</v>
      </c>
      <c r="S2" s="268">
        <f>Summary!$J22</f>
        <v>0</v>
      </c>
      <c r="T2" s="268">
        <f>Summary!$J23</f>
        <v>0</v>
      </c>
      <c r="U2" s="268">
        <f>Summary!$J24</f>
        <v>0</v>
      </c>
      <c r="V2" s="268">
        <f>Summary!$J25</f>
        <v>0</v>
      </c>
      <c r="W2" s="268">
        <f>Summary!$J26</f>
        <v>0</v>
      </c>
      <c r="X2" s="268">
        <f>Summary!$J27</f>
        <v>0</v>
      </c>
      <c r="Y2" s="268">
        <f>Summary!$J28</f>
        <v>0</v>
      </c>
      <c r="Z2" s="268">
        <f>Summary!$J29</f>
        <v>0</v>
      </c>
      <c r="AA2" s="268">
        <f>Summary!$J30</f>
        <v>0</v>
      </c>
      <c r="AB2" s="268">
        <f>Summary!$J31</f>
        <v>0</v>
      </c>
      <c r="AC2" s="227">
        <f>Summary!$J32</f>
        <v>0</v>
      </c>
      <c r="AD2" s="227">
        <f>Summary!$J33</f>
        <v>0</v>
      </c>
      <c r="AE2" s="227">
        <f>Summary!$J34</f>
        <v>0</v>
      </c>
      <c r="AF2" s="269">
        <f>Summary!$J35</f>
        <v>0</v>
      </c>
      <c r="AG2" s="269">
        <f>Summary!$J36</f>
        <v>0</v>
      </c>
      <c r="AH2" s="269">
        <f>Summary!$J37</f>
        <v>0</v>
      </c>
      <c r="AI2" s="269">
        <f>Summary!$J38</f>
        <v>0</v>
      </c>
      <c r="AJ2" s="270">
        <f>Summary!$J39</f>
        <v>0</v>
      </c>
      <c r="AK2" s="270">
        <f>Summary!$J40</f>
        <v>0</v>
      </c>
      <c r="AL2" s="270">
        <f>Summary!$J41</f>
        <v>0</v>
      </c>
      <c r="AM2" s="270">
        <f>Summary!$J42</f>
        <v>0</v>
      </c>
      <c r="AN2" s="271">
        <f>Summary!$J43</f>
        <v>0</v>
      </c>
      <c r="AO2" s="271">
        <f>Summary!$J44</f>
        <v>0</v>
      </c>
      <c r="AP2" s="271">
        <f>Summary!$J45</f>
        <v>0</v>
      </c>
      <c r="AQ2" s="271">
        <f>Summary!$J46</f>
        <v>0</v>
      </c>
      <c r="AR2" s="268">
        <f>Summary!$J47</f>
        <v>0</v>
      </c>
      <c r="AS2" s="268">
        <f>Summary!$J48</f>
        <v>0</v>
      </c>
      <c r="AT2" s="268">
        <f>Summary!$J48</f>
        <v>0</v>
      </c>
      <c r="AU2" s="268">
        <f>Summary!$J50</f>
        <v>0</v>
      </c>
      <c r="AV2" s="268">
        <f>Summary!$J51</f>
        <v>0</v>
      </c>
      <c r="AW2" s="268">
        <f>Summary!$J52</f>
        <v>0</v>
      </c>
      <c r="AX2" s="268">
        <f>Summary!$J53</f>
        <v>0</v>
      </c>
      <c r="AY2" s="268">
        <f>Summary!$J54</f>
        <v>0</v>
      </c>
      <c r="AZ2" s="268">
        <f>Summary!$J55</f>
        <v>0</v>
      </c>
      <c r="BA2" s="268">
        <f>Summary!$J56</f>
        <v>0</v>
      </c>
      <c r="BB2" s="268">
        <f>Summary!$J57</f>
        <v>0</v>
      </c>
      <c r="BC2" s="268">
        <f>Summary!$J58</f>
        <v>0</v>
      </c>
      <c r="BD2" s="268">
        <f>Summary!$J59</f>
        <v>0</v>
      </c>
      <c r="BE2" s="268">
        <f>Summary!$J60</f>
        <v>0</v>
      </c>
      <c r="BF2" s="268">
        <f>Summary!$J61</f>
        <v>0</v>
      </c>
      <c r="BG2" s="268">
        <f>Summary!$J62</f>
        <v>0</v>
      </c>
      <c r="BH2" s="227">
        <f>Summary!$J63</f>
        <v>0</v>
      </c>
      <c r="BI2" s="227">
        <f>Summary!$J64</f>
        <v>0</v>
      </c>
      <c r="BJ2" s="227">
        <f>Summary!$J65</f>
        <v>0</v>
      </c>
      <c r="BK2" s="227">
        <f>Summary!$J66</f>
        <v>0</v>
      </c>
      <c r="BL2" s="227">
        <f>Summary!$J67</f>
        <v>0</v>
      </c>
      <c r="BM2" s="227">
        <f>Summary!$J68</f>
        <v>0</v>
      </c>
      <c r="BN2" s="227">
        <f>Summary!$J69</f>
        <v>0</v>
      </c>
    </row>
  </sheetData>
  <sheetProtection password="80A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K70"/>
  <sheetViews>
    <sheetView zoomScale="150" workbookViewId="0">
      <selection activeCell="B5" sqref="B5"/>
    </sheetView>
  </sheetViews>
  <sheetFormatPr defaultRowHeight="12.75" x14ac:dyDescent="0.2"/>
  <cols>
    <col min="1" max="1" width="11.140625" style="26" customWidth="1"/>
    <col min="2" max="8" width="9.140625" style="26"/>
    <col min="9" max="9" width="17" style="26" customWidth="1"/>
    <col min="10" max="16384" width="9.140625" style="26"/>
  </cols>
  <sheetData>
    <row r="1" spans="1:63" s="28" customFormat="1" x14ac:dyDescent="0.2">
      <c r="A1" s="33">
        <v>38258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row>
    <row r="2" spans="1:63" s="28" customFormat="1" x14ac:dyDescent="0.2">
      <c r="A2" s="25" t="s">
        <v>138</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row>
    <row r="3" spans="1:63" s="28" customForma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row>
    <row r="4" spans="1:63" s="28" customFormat="1" x14ac:dyDescent="0.2">
      <c r="A4" s="27" t="s">
        <v>139</v>
      </c>
      <c r="B4" s="27" t="s">
        <v>140</v>
      </c>
      <c r="C4" s="27"/>
      <c r="D4" s="27"/>
      <c r="E4" s="27"/>
      <c r="F4" s="27"/>
      <c r="G4" s="27"/>
      <c r="H4" s="27"/>
      <c r="I4" s="27">
        <v>1</v>
      </c>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row>
    <row r="5" spans="1:63" s="28" customFormat="1" x14ac:dyDescent="0.2">
      <c r="A5" s="27"/>
      <c r="B5" s="32" t="s">
        <v>141</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row>
    <row r="6" spans="1:63" s="28" customFormat="1" x14ac:dyDescent="0.2">
      <c r="A6" s="29"/>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28" customFormat="1" x14ac:dyDescent="0.2">
      <c r="A7" s="27" t="s">
        <v>142</v>
      </c>
      <c r="B7" s="27" t="s">
        <v>143</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s="28" customFormat="1" x14ac:dyDescent="0.2">
      <c r="A8" s="27"/>
      <c r="B8" s="27" t="s">
        <v>144</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s="28" customFormat="1" x14ac:dyDescent="0.2">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row>
    <row r="10" spans="1:63" s="28" customFormat="1" x14ac:dyDescent="0.2">
      <c r="A10" s="27"/>
      <c r="B10" s="27" t="s">
        <v>608</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s="28" customFormat="1" x14ac:dyDescent="0.2">
      <c r="A11" s="27"/>
      <c r="B11" s="27" t="s">
        <v>145</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28" customForma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28" customFormat="1" x14ac:dyDescent="0.2">
      <c r="A13" s="27" t="s">
        <v>146</v>
      </c>
      <c r="B13" s="27" t="s">
        <v>147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28" customForma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28" customFormat="1" x14ac:dyDescent="0.2">
      <c r="A15" s="27" t="s">
        <v>553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row>
    <row r="16" spans="1:63" s="28" customFormat="1" x14ac:dyDescent="0.2">
      <c r="A16" s="27" t="s">
        <v>552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s="28" customFormat="1" x14ac:dyDescent="0.2">
      <c r="A17" s="30" t="s">
        <v>572</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s="28" customFormat="1" x14ac:dyDescent="0.2">
      <c r="A18" s="27" t="s">
        <v>573</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row>
    <row r="19" spans="1:63" s="28" customFormat="1" x14ac:dyDescent="0.2">
      <c r="A19" s="30"/>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row>
    <row r="20" spans="1:63" s="28" customFormat="1" x14ac:dyDescent="0.2">
      <c r="A20" s="30" t="s">
        <v>151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1" spans="1:63" s="28" customFormat="1" x14ac:dyDescent="0.2">
      <c r="A21" s="30"/>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row>
    <row r="22" spans="1:63" s="28" customFormat="1" x14ac:dyDescent="0.2">
      <c r="A22" s="25" t="s">
        <v>148</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row>
    <row r="23" spans="1:63" s="28" customFormat="1" x14ac:dyDescent="0.2">
      <c r="A23" s="27" t="s">
        <v>554</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row>
    <row r="24" spans="1:63" s="28" customFormat="1" x14ac:dyDescent="0.2">
      <c r="A24" s="27" t="s">
        <v>555</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row>
    <row r="25" spans="1:63" s="28" customFormat="1" x14ac:dyDescent="0.2">
      <c r="A25" s="27" t="s">
        <v>556</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row>
    <row r="26" spans="1:63" s="28" customFormat="1" x14ac:dyDescent="0.2">
      <c r="A26" s="27" t="s">
        <v>557</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row>
    <row r="27" spans="1:63" s="28" customFormat="1" x14ac:dyDescent="0.2">
      <c r="A27" s="27" t="s">
        <v>558</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row>
    <row r="28" spans="1:63" s="28" customFormat="1" x14ac:dyDescent="0.2">
      <c r="A28" s="27" t="s">
        <v>559</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row>
    <row r="29" spans="1:63" s="28" customForma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row>
    <row r="30" spans="1:63" s="28" customFormat="1" x14ac:dyDescent="0.2">
      <c r="A30" s="3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row>
    <row r="31" spans="1:63" s="28" customFormat="1" x14ac:dyDescent="0.2">
      <c r="A31" s="25" t="s">
        <v>149</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row>
    <row r="32" spans="1:63" s="28" customFormat="1" x14ac:dyDescent="0.2">
      <c r="A32" s="27" t="s">
        <v>560</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row>
    <row r="33" spans="1:63" s="28" customFormat="1" x14ac:dyDescent="0.2">
      <c r="A33" s="27" t="s">
        <v>561</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row>
    <row r="34" spans="1:63" s="28" customFormat="1"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row>
    <row r="35" spans="1:63" s="28" customFormat="1" x14ac:dyDescent="0.2">
      <c r="A35" s="30" t="s">
        <v>152</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row>
    <row r="36" spans="1:63" s="28" customFormat="1" x14ac:dyDescent="0.2">
      <c r="A36" s="29" t="s">
        <v>153</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row>
    <row r="37" spans="1:63" s="28" customFormat="1" x14ac:dyDescent="0.2">
      <c r="A37" s="29" t="s">
        <v>154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row>
    <row r="38" spans="1:63" s="28" customFormat="1" x14ac:dyDescent="0.2">
      <c r="A38" s="29" t="s">
        <v>155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3" s="28" customFormat="1" x14ac:dyDescent="0.2">
      <c r="A39" s="29" t="s">
        <v>156</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3" s="28" customFormat="1" x14ac:dyDescent="0.2">
      <c r="A40" s="29" t="s">
        <v>157</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s="28" customFormat="1" x14ac:dyDescent="0.2">
      <c r="A41" s="29" t="s">
        <v>568</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s="28" customFormat="1" x14ac:dyDescent="0.2">
      <c r="A42" s="29" t="s">
        <v>158</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s="28" customFormat="1" x14ac:dyDescent="0.2">
      <c r="A43" s="29" t="s">
        <v>159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s="28" customFormat="1" x14ac:dyDescent="0.2">
      <c r="A44" s="30" t="s">
        <v>160</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s="28" customFormat="1" x14ac:dyDescent="0.2">
      <c r="A45" s="29" t="s">
        <v>161</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s="28" customFormat="1" x14ac:dyDescent="0.2">
      <c r="A46" s="29" t="s">
        <v>162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s="28" customFormat="1" x14ac:dyDescent="0.2">
      <c r="A47" s="30" t="s">
        <v>163</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8" customFormat="1" x14ac:dyDescent="0.2">
      <c r="A48" s="29" t="s">
        <v>164</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8" customFormat="1" x14ac:dyDescent="0.2">
      <c r="A49" s="29" t="s">
        <v>165</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8" customFormat="1" x14ac:dyDescent="0.2">
      <c r="A50" s="29" t="s">
        <v>166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row>
    <row r="51" spans="1:63" s="28" customFormat="1" x14ac:dyDescent="0.2">
      <c r="A51" s="29" t="s">
        <v>167</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row>
    <row r="52" spans="1:63" s="28" customFormat="1" x14ac:dyDescent="0.2">
      <c r="A52" s="29" t="s">
        <v>168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row>
    <row r="53" spans="1:63" s="28" customFormat="1" x14ac:dyDescent="0.2">
      <c r="A53" s="29" t="s">
        <v>569</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row>
    <row r="54" spans="1:63" s="28" customFormat="1" x14ac:dyDescent="0.2">
      <c r="A54" s="29" t="s">
        <v>169</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row>
    <row r="55" spans="1:63" s="28" customFormat="1" x14ac:dyDescent="0.2">
      <c r="A55" s="29" t="s">
        <v>546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row>
    <row r="56" spans="1:63" s="28" customFormat="1" x14ac:dyDescent="0.2">
      <c r="A56" s="29" t="s">
        <v>570</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row>
    <row r="57" spans="1:63" s="28" customFormat="1" x14ac:dyDescent="0.2">
      <c r="A57" s="29" t="s">
        <v>571</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row>
    <row r="58" spans="1:63" s="28" customFormat="1" x14ac:dyDescent="0.2">
      <c r="A58" s="30" t="s">
        <v>547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row>
    <row r="59" spans="1:63" s="28" customFormat="1" x14ac:dyDescent="0.2">
      <c r="A59" s="29" t="s">
        <v>548</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row>
    <row r="60" spans="1:63" s="28" customFormat="1" x14ac:dyDescent="0.2">
      <c r="A60" s="29" t="s">
        <v>549</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row>
    <row r="61" spans="1:63" s="28" customFormat="1" x14ac:dyDescent="0.2">
      <c r="A61" s="29" t="s">
        <v>550</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row>
    <row r="62" spans="1:63" s="28" customFormat="1" x14ac:dyDescent="0.2">
      <c r="A62" s="29" t="s">
        <v>551</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row>
    <row r="63" spans="1:63" s="28" customFormat="1" x14ac:dyDescent="0.2">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row>
    <row r="64" spans="1:63" s="28" customFormat="1" x14ac:dyDescent="0.2">
      <c r="A64" s="27" t="s">
        <v>563</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row>
    <row r="65" spans="1:63" s="28" customFormat="1" x14ac:dyDescent="0.2">
      <c r="A65" s="27" t="s">
        <v>562</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28" customFormat="1" x14ac:dyDescent="0.2">
      <c r="A66" s="27" t="s">
        <v>565</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x14ac:dyDescent="0.2">
      <c r="A67" s="27" t="s">
        <v>564</v>
      </c>
    </row>
    <row r="68" spans="1:63" x14ac:dyDescent="0.2">
      <c r="A68" s="27" t="s">
        <v>566</v>
      </c>
    </row>
    <row r="69" spans="1:63" x14ac:dyDescent="0.2">
      <c r="A69" s="27" t="s">
        <v>567</v>
      </c>
    </row>
    <row r="70" spans="1:63" x14ac:dyDescent="0.2">
      <c r="A70" s="27" t="s">
        <v>150</v>
      </c>
    </row>
  </sheetData>
  <sheetProtection password="88AC" sheet="1"/>
  <phoneticPr fontId="0" type="noConversion"/>
  <pageMargins left="0.75" right="0.75" top="1" bottom="1" header="0.5" footer="0.5"/>
  <pageSetup scale="7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2:F231"/>
  <sheetViews>
    <sheetView zoomScaleNormal="100" zoomScaleSheetLayoutView="100" workbookViewId="0"/>
  </sheetViews>
  <sheetFormatPr defaultRowHeight="12.75" x14ac:dyDescent="0.2"/>
  <cols>
    <col min="1" max="1" width="49.5703125" customWidth="1"/>
    <col min="2" max="2" width="17.42578125" customWidth="1"/>
    <col min="3" max="3" width="17.85546875" customWidth="1"/>
    <col min="4" max="4" width="15.28515625" customWidth="1"/>
    <col min="5" max="5" width="4.28515625" customWidth="1"/>
  </cols>
  <sheetData>
    <row r="2" spans="1:4" ht="13.5" x14ac:dyDescent="0.25">
      <c r="A2" s="90" t="s">
        <v>522</v>
      </c>
      <c r="B2" s="183" t="s">
        <v>181</v>
      </c>
      <c r="C2" s="91" t="s">
        <v>639</v>
      </c>
      <c r="D2" s="182" t="s">
        <v>181</v>
      </c>
    </row>
    <row r="3" spans="1:4" ht="13.5" x14ac:dyDescent="0.25">
      <c r="C3" s="72"/>
    </row>
    <row r="4" spans="1:4" ht="13.5" x14ac:dyDescent="0.25">
      <c r="A4" s="3" t="s">
        <v>612</v>
      </c>
      <c r="B4" s="72"/>
      <c r="C4" s="93"/>
      <c r="D4" s="55"/>
    </row>
    <row r="5" spans="1:4" ht="14.25" thickBot="1" x14ac:dyDescent="0.3">
      <c r="A5" s="4" t="s">
        <v>208</v>
      </c>
      <c r="B5" s="84"/>
    </row>
    <row r="6" spans="1:4" ht="14.25" thickBot="1" x14ac:dyDescent="0.3">
      <c r="A6" s="4" t="s">
        <v>469</v>
      </c>
      <c r="B6" s="72"/>
      <c r="C6" s="83">
        <f>B7+B8</f>
        <v>0</v>
      </c>
    </row>
    <row r="7" spans="1:4" ht="13.5" x14ac:dyDescent="0.25">
      <c r="A7" s="4" t="s">
        <v>472</v>
      </c>
      <c r="B7" s="85"/>
    </row>
    <row r="8" spans="1:4" ht="13.5" x14ac:dyDescent="0.25">
      <c r="A8" s="4" t="s">
        <v>473</v>
      </c>
      <c r="B8" s="85"/>
    </row>
    <row r="9" spans="1:4" ht="13.5" x14ac:dyDescent="0.25">
      <c r="A9" s="4" t="s">
        <v>468</v>
      </c>
      <c r="B9" s="73"/>
      <c r="D9" s="73"/>
    </row>
    <row r="10" spans="1:4" ht="13.5" x14ac:dyDescent="0.25">
      <c r="A10" s="4" t="s">
        <v>474</v>
      </c>
      <c r="B10" s="85"/>
      <c r="C10" s="73"/>
    </row>
    <row r="11" spans="1:4" ht="13.5" x14ac:dyDescent="0.25">
      <c r="A11" s="4" t="s">
        <v>475</v>
      </c>
      <c r="B11" s="85"/>
      <c r="C11" s="73"/>
    </row>
    <row r="12" spans="1:4" ht="14.25" thickBot="1" x14ac:dyDescent="0.3">
      <c r="A12" s="4" t="s">
        <v>476</v>
      </c>
      <c r="B12" s="85"/>
      <c r="C12" s="73"/>
    </row>
    <row r="13" spans="1:4" ht="18.75" thickTop="1" thickBot="1" x14ac:dyDescent="0.35">
      <c r="A13" s="158" t="s">
        <v>640</v>
      </c>
      <c r="B13" s="73"/>
      <c r="C13" s="74">
        <f>B7+B8-B10-B11-B12</f>
        <v>0</v>
      </c>
    </row>
    <row r="14" spans="1:4" ht="13.5" x14ac:dyDescent="0.25">
      <c r="A14" s="4" t="s">
        <v>641</v>
      </c>
      <c r="B14" s="85"/>
      <c r="C14" s="73"/>
    </row>
    <row r="15" spans="1:4" ht="14.25" thickBot="1" x14ac:dyDescent="0.3">
      <c r="A15" s="4" t="s">
        <v>470</v>
      </c>
      <c r="B15" s="72"/>
      <c r="C15" s="72"/>
    </row>
    <row r="16" spans="1:4" ht="14.25" thickBot="1" x14ac:dyDescent="0.3">
      <c r="A16" s="4" t="s">
        <v>477</v>
      </c>
      <c r="B16" s="72"/>
      <c r="C16" s="164">
        <f>B17+B18+B19</f>
        <v>0</v>
      </c>
    </row>
    <row r="17" spans="1:6" ht="13.5" x14ac:dyDescent="0.25">
      <c r="A17" s="4" t="s">
        <v>478</v>
      </c>
      <c r="B17" s="84"/>
      <c r="C17" s="72"/>
    </row>
    <row r="18" spans="1:6" ht="13.5" x14ac:dyDescent="0.25">
      <c r="A18" s="4" t="s">
        <v>479</v>
      </c>
      <c r="B18" s="84"/>
      <c r="C18" s="72"/>
    </row>
    <row r="19" spans="1:6" ht="13.5" x14ac:dyDescent="0.25">
      <c r="A19" s="185" t="s">
        <v>236</v>
      </c>
      <c r="B19" s="84"/>
      <c r="C19" s="72"/>
      <c r="F19" s="67"/>
    </row>
    <row r="20" spans="1:6" ht="13.5" x14ac:dyDescent="0.25">
      <c r="A20" s="4" t="s">
        <v>471</v>
      </c>
      <c r="B20" s="84"/>
      <c r="C20" s="4"/>
    </row>
    <row r="21" spans="1:6" ht="13.5" x14ac:dyDescent="0.25">
      <c r="A21" s="4" t="s">
        <v>237</v>
      </c>
      <c r="B21" s="84"/>
      <c r="C21" s="72"/>
    </row>
    <row r="22" spans="1:6" ht="13.5" x14ac:dyDescent="0.25">
      <c r="A22" s="4" t="s">
        <v>238</v>
      </c>
      <c r="B22" s="84"/>
      <c r="C22" s="72"/>
    </row>
    <row r="23" spans="1:6" ht="13.5" x14ac:dyDescent="0.25">
      <c r="A23" s="4" t="s">
        <v>239</v>
      </c>
      <c r="B23" s="84"/>
      <c r="C23" s="123"/>
    </row>
    <row r="24" spans="1:6" ht="14.25" thickBot="1" x14ac:dyDescent="0.3">
      <c r="A24" s="4" t="s">
        <v>240</v>
      </c>
      <c r="B24" s="84"/>
      <c r="C24" s="72"/>
    </row>
    <row r="25" spans="1:6" ht="14.25" thickBot="1" x14ac:dyDescent="0.3">
      <c r="A25" s="4" t="s">
        <v>241</v>
      </c>
      <c r="B25" s="230">
        <f>SUM(B26:B29)</f>
        <v>0</v>
      </c>
      <c r="C25" s="184" t="s">
        <v>757</v>
      </c>
      <c r="D25" s="184"/>
    </row>
    <row r="26" spans="1:6" ht="13.5" x14ac:dyDescent="0.25">
      <c r="A26" s="4" t="s">
        <v>250</v>
      </c>
      <c r="B26" s="84"/>
      <c r="C26" s="341" t="str">
        <f>IF(OR(AND(SUM(B25:B29)&gt;0,C25="Primary System"),AND(B30&gt;0,C30="Primary System"),AND(SUM(B31:B33)&gt;0,C31="Primary System")),"Vendors for Cameras/GPS Not Selected","")</f>
        <v/>
      </c>
      <c r="D26" s="342"/>
    </row>
    <row r="27" spans="1:6" ht="13.5" x14ac:dyDescent="0.25">
      <c r="A27" s="4" t="s">
        <v>247</v>
      </c>
      <c r="B27" s="84"/>
      <c r="C27" s="343"/>
      <c r="D27" s="344"/>
    </row>
    <row r="28" spans="1:6" ht="13.5" x14ac:dyDescent="0.25">
      <c r="A28" s="4" t="s">
        <v>248</v>
      </c>
      <c r="B28" s="84"/>
      <c r="C28" s="343"/>
      <c r="D28" s="344"/>
    </row>
    <row r="29" spans="1:6" ht="14.25" thickBot="1" x14ac:dyDescent="0.3">
      <c r="A29" s="4" t="s">
        <v>249</v>
      </c>
      <c r="B29" s="84"/>
      <c r="C29" s="345"/>
      <c r="D29" s="346"/>
    </row>
    <row r="30" spans="1:6" ht="14.25" thickBot="1" x14ac:dyDescent="0.3">
      <c r="A30" s="67" t="s">
        <v>747</v>
      </c>
      <c r="B30" s="84"/>
      <c r="C30" s="184" t="s">
        <v>757</v>
      </c>
      <c r="D30" s="184" t="s">
        <v>758</v>
      </c>
    </row>
    <row r="31" spans="1:6" ht="14.25" thickBot="1" x14ac:dyDescent="0.3">
      <c r="A31" s="4" t="s">
        <v>748</v>
      </c>
      <c r="B31" s="230">
        <f>SUM(B32:B33)</f>
        <v>0</v>
      </c>
      <c r="C31" s="184" t="s">
        <v>757</v>
      </c>
      <c r="D31" s="184" t="s">
        <v>758</v>
      </c>
    </row>
    <row r="32" spans="1:6" ht="13.5" x14ac:dyDescent="0.25">
      <c r="A32" s="4" t="s">
        <v>32</v>
      </c>
      <c r="B32" s="84"/>
    </row>
    <row r="33" spans="1:3" ht="13.5" x14ac:dyDescent="0.25">
      <c r="A33" s="4" t="s">
        <v>33</v>
      </c>
      <c r="B33" s="84"/>
      <c r="C33" s="72"/>
    </row>
    <row r="34" spans="1:3" ht="14.25" thickBot="1" x14ac:dyDescent="0.3">
      <c r="A34" s="67" t="s">
        <v>749</v>
      </c>
      <c r="B34" s="84"/>
      <c r="C34" s="72"/>
    </row>
    <row r="35" spans="1:3" ht="14.25" thickBot="1" x14ac:dyDescent="0.3">
      <c r="A35" s="157" t="s">
        <v>534</v>
      </c>
      <c r="C35" s="76"/>
    </row>
    <row r="36" spans="1:3" ht="13.5" x14ac:dyDescent="0.25">
      <c r="A36" s="67" t="s">
        <v>821</v>
      </c>
      <c r="B36" s="84"/>
      <c r="C36" s="72"/>
    </row>
    <row r="37" spans="1:3" ht="13.5" x14ac:dyDescent="0.25">
      <c r="A37" s="67" t="s">
        <v>750</v>
      </c>
      <c r="B37" s="84"/>
      <c r="C37" s="72"/>
    </row>
    <row r="38" spans="1:3" ht="14.25" thickBot="1" x14ac:dyDescent="0.3">
      <c r="A38" s="67" t="s">
        <v>751</v>
      </c>
      <c r="B38" s="84"/>
      <c r="C38" s="72"/>
    </row>
    <row r="39" spans="1:3" ht="14.25" thickBot="1" x14ac:dyDescent="0.3">
      <c r="A39" s="157" t="s">
        <v>535</v>
      </c>
      <c r="C39" s="76"/>
    </row>
    <row r="40" spans="1:3" ht="13.5" x14ac:dyDescent="0.25">
      <c r="A40" s="4" t="s">
        <v>752</v>
      </c>
      <c r="B40" s="230">
        <f>SUM(B41:B42)</f>
        <v>0</v>
      </c>
      <c r="C40" s="72"/>
    </row>
    <row r="41" spans="1:3" ht="13.5" x14ac:dyDescent="0.25">
      <c r="A41" s="4" t="s">
        <v>823</v>
      </c>
      <c r="B41" s="84"/>
      <c r="C41" s="72"/>
    </row>
    <row r="42" spans="1:3" ht="13.5" x14ac:dyDescent="0.25">
      <c r="A42" s="4" t="s">
        <v>822</v>
      </c>
      <c r="B42" s="84"/>
      <c r="C42" s="72"/>
    </row>
    <row r="43" spans="1:3" ht="13.5" x14ac:dyDescent="0.25">
      <c r="A43" s="4" t="s">
        <v>753</v>
      </c>
      <c r="B43" s="138"/>
      <c r="C43" s="72"/>
    </row>
    <row r="44" spans="1:3" ht="13.5" x14ac:dyDescent="0.25">
      <c r="A44" s="4" t="s">
        <v>754</v>
      </c>
      <c r="B44" s="84"/>
      <c r="C44" s="72"/>
    </row>
    <row r="45" spans="1:3" ht="13.5" x14ac:dyDescent="0.25">
      <c r="A45" s="4" t="s">
        <v>755</v>
      </c>
      <c r="B45" s="84"/>
      <c r="C45" s="40"/>
    </row>
    <row r="46" spans="1:3" ht="13.5" x14ac:dyDescent="0.25">
      <c r="A46" s="67" t="s">
        <v>756</v>
      </c>
      <c r="B46" s="84"/>
      <c r="C46" s="40"/>
    </row>
    <row r="47" spans="1:3" ht="6.75" customHeight="1" thickBot="1" x14ac:dyDescent="0.3">
      <c r="A47" s="4"/>
      <c r="B47" s="100"/>
      <c r="C47" s="40"/>
    </row>
    <row r="48" spans="1:3" ht="15.75" x14ac:dyDescent="0.25">
      <c r="A48" s="140" t="s">
        <v>642</v>
      </c>
      <c r="B48" s="141"/>
      <c r="C48" s="142"/>
    </row>
    <row r="49" spans="1:4" ht="16.5" thickBot="1" x14ac:dyDescent="0.3">
      <c r="A49" s="143" t="s">
        <v>643</v>
      </c>
      <c r="B49" s="144"/>
      <c r="C49" s="145"/>
    </row>
    <row r="50" spans="1:4" ht="15.75" x14ac:dyDescent="0.25">
      <c r="A50" s="96" t="s">
        <v>644</v>
      </c>
      <c r="B50" s="95"/>
      <c r="C50" s="40"/>
    </row>
    <row r="51" spans="1:4" ht="15.75" x14ac:dyDescent="0.25">
      <c r="A51" s="97" t="s">
        <v>645</v>
      </c>
      <c r="B51" s="98" t="s">
        <v>646</v>
      </c>
      <c r="C51" s="40"/>
    </row>
    <row r="52" spans="1:4" ht="15.75" x14ac:dyDescent="0.25">
      <c r="A52" s="99" t="s">
        <v>223</v>
      </c>
      <c r="B52" s="95" t="s">
        <v>647</v>
      </c>
      <c r="C52" s="40"/>
    </row>
    <row r="53" spans="1:4" ht="15.75" x14ac:dyDescent="0.25">
      <c r="A53" s="97" t="s">
        <v>645</v>
      </c>
      <c r="B53" s="98" t="s">
        <v>646</v>
      </c>
      <c r="C53" s="40"/>
    </row>
    <row r="54" spans="1:4" ht="15.75" x14ac:dyDescent="0.25">
      <c r="A54" s="99" t="s">
        <v>648</v>
      </c>
      <c r="B54" s="95" t="s">
        <v>647</v>
      </c>
      <c r="C54" s="40"/>
    </row>
    <row r="55" spans="1:4" ht="15.75" x14ac:dyDescent="0.25">
      <c r="A55" s="97" t="s">
        <v>645</v>
      </c>
      <c r="B55" s="98" t="s">
        <v>646</v>
      </c>
      <c r="C55" s="40"/>
    </row>
    <row r="56" spans="1:4" ht="15.75" x14ac:dyDescent="0.25">
      <c r="A56" s="99" t="s">
        <v>649</v>
      </c>
      <c r="B56" s="95" t="s">
        <v>647</v>
      </c>
      <c r="C56" s="40"/>
    </row>
    <row r="57" spans="1:4" ht="15.75" x14ac:dyDescent="0.25">
      <c r="A57" s="97" t="s">
        <v>645</v>
      </c>
      <c r="B57" s="98" t="s">
        <v>646</v>
      </c>
      <c r="C57" s="40"/>
    </row>
    <row r="58" spans="1:4" ht="15.75" x14ac:dyDescent="0.25">
      <c r="A58" s="99" t="s">
        <v>650</v>
      </c>
      <c r="B58" s="95" t="s">
        <v>647</v>
      </c>
      <c r="C58" s="94"/>
      <c r="D58" s="86"/>
    </row>
    <row r="59" spans="1:4" x14ac:dyDescent="0.2">
      <c r="A59" s="4"/>
      <c r="B59" s="67"/>
      <c r="C59" s="94"/>
      <c r="D59" s="86"/>
    </row>
    <row r="60" spans="1:4" x14ac:dyDescent="0.2">
      <c r="B60" s="319"/>
      <c r="C60" s="94"/>
      <c r="D60" s="86"/>
    </row>
    <row r="61" spans="1:4" x14ac:dyDescent="0.2">
      <c r="B61" s="319"/>
      <c r="C61" s="94"/>
      <c r="D61" s="86"/>
    </row>
    <row r="62" spans="1:4" x14ac:dyDescent="0.2">
      <c r="B62" s="40"/>
      <c r="C62" s="94"/>
      <c r="D62" s="86"/>
    </row>
    <row r="63" spans="1:4" x14ac:dyDescent="0.2">
      <c r="B63" s="40"/>
      <c r="C63" s="94"/>
      <c r="D63" s="86"/>
    </row>
    <row r="64" spans="1:4" x14ac:dyDescent="0.2">
      <c r="B64" s="40"/>
      <c r="C64" s="94"/>
      <c r="D64" s="86"/>
    </row>
    <row r="65" spans="2:4" x14ac:dyDescent="0.2">
      <c r="B65" s="40"/>
      <c r="C65" s="94"/>
      <c r="D65" s="86"/>
    </row>
    <row r="66" spans="2:4" x14ac:dyDescent="0.2">
      <c r="B66" s="40"/>
      <c r="C66" s="94"/>
      <c r="D66" s="86"/>
    </row>
    <row r="67" spans="2:4" x14ac:dyDescent="0.2">
      <c r="B67" s="40"/>
      <c r="C67" s="40"/>
    </row>
    <row r="68" spans="2:4" x14ac:dyDescent="0.2">
      <c r="B68" s="40"/>
      <c r="C68" s="40"/>
    </row>
    <row r="69" spans="2:4" x14ac:dyDescent="0.2">
      <c r="B69" s="40"/>
      <c r="C69" s="40"/>
    </row>
    <row r="70" spans="2:4" x14ac:dyDescent="0.2">
      <c r="B70" s="40"/>
      <c r="C70" s="40"/>
    </row>
    <row r="71" spans="2:4" x14ac:dyDescent="0.2">
      <c r="B71" s="40"/>
      <c r="C71" s="40"/>
    </row>
    <row r="72" spans="2:4" x14ac:dyDescent="0.2">
      <c r="B72" s="40"/>
      <c r="C72" s="40"/>
    </row>
    <row r="73" spans="2:4" x14ac:dyDescent="0.2">
      <c r="B73" s="40"/>
      <c r="C73" s="40"/>
    </row>
    <row r="74" spans="2:4" x14ac:dyDescent="0.2">
      <c r="B74" s="40"/>
      <c r="C74" s="40"/>
    </row>
    <row r="75" spans="2:4" x14ac:dyDescent="0.2">
      <c r="B75" s="40"/>
      <c r="C75" s="40"/>
    </row>
    <row r="76" spans="2:4" x14ac:dyDescent="0.2">
      <c r="B76" s="40"/>
      <c r="C76" s="40"/>
    </row>
    <row r="77" spans="2:4" x14ac:dyDescent="0.2">
      <c r="B77" s="40"/>
      <c r="C77" s="40"/>
    </row>
    <row r="78" spans="2:4" x14ac:dyDescent="0.2">
      <c r="B78" s="40"/>
      <c r="C78" s="40"/>
    </row>
    <row r="79" spans="2:4" x14ac:dyDescent="0.2">
      <c r="C79" s="40"/>
    </row>
    <row r="80" spans="2:4" x14ac:dyDescent="0.2">
      <c r="C80" s="40"/>
    </row>
    <row r="81" spans="3:3" x14ac:dyDescent="0.2">
      <c r="C81" s="40"/>
    </row>
    <row r="82" spans="3:3" x14ac:dyDescent="0.2">
      <c r="C82" s="40"/>
    </row>
    <row r="83" spans="3:3" x14ac:dyDescent="0.2">
      <c r="C83" s="40"/>
    </row>
    <row r="84" spans="3:3" x14ac:dyDescent="0.2">
      <c r="C84" s="40"/>
    </row>
    <row r="85" spans="3:3" x14ac:dyDescent="0.2">
      <c r="C85" s="40"/>
    </row>
    <row r="86" spans="3:3" x14ac:dyDescent="0.2">
      <c r="C86" s="40"/>
    </row>
    <row r="112" spans="1:1" ht="23.25" x14ac:dyDescent="0.35">
      <c r="A112" s="78" t="s">
        <v>251</v>
      </c>
    </row>
    <row r="113" spans="1:5" x14ac:dyDescent="0.2">
      <c r="A113" s="87" t="s">
        <v>181</v>
      </c>
    </row>
    <row r="114" spans="1:5" x14ac:dyDescent="0.2">
      <c r="A114" s="77" t="s">
        <v>253</v>
      </c>
      <c r="B114" s="79" t="s">
        <v>252</v>
      </c>
    </row>
    <row r="115" spans="1:5" ht="25.5" x14ac:dyDescent="0.2">
      <c r="A115" s="77" t="s">
        <v>255</v>
      </c>
      <c r="B115" s="165" t="s">
        <v>181</v>
      </c>
      <c r="C115" s="176" t="s">
        <v>244</v>
      </c>
      <c r="D115" s="175" t="s">
        <v>243</v>
      </c>
    </row>
    <row r="116" spans="1:5" ht="13.5" x14ac:dyDescent="0.25">
      <c r="A116" s="77" t="s">
        <v>257</v>
      </c>
      <c r="B116" s="166" t="s">
        <v>254</v>
      </c>
      <c r="C116" s="174" t="s">
        <v>757</v>
      </c>
      <c r="D116" s="174" t="s">
        <v>757</v>
      </c>
    </row>
    <row r="117" spans="1:5" ht="13.5" x14ac:dyDescent="0.25">
      <c r="A117" s="77" t="s">
        <v>259</v>
      </c>
      <c r="B117" s="166" t="s">
        <v>256</v>
      </c>
      <c r="C117" s="181" t="s">
        <v>586</v>
      </c>
      <c r="D117" s="177" t="s">
        <v>820</v>
      </c>
    </row>
    <row r="118" spans="1:5" ht="13.5" x14ac:dyDescent="0.25">
      <c r="A118" s="77" t="s">
        <v>261</v>
      </c>
      <c r="B118" s="166" t="s">
        <v>258</v>
      </c>
      <c r="C118" s="181" t="s">
        <v>230</v>
      </c>
      <c r="D118" s="177" t="s">
        <v>232</v>
      </c>
      <c r="E118" t="s">
        <v>15</v>
      </c>
    </row>
    <row r="119" spans="1:5" ht="13.5" x14ac:dyDescent="0.25">
      <c r="A119" s="77" t="s">
        <v>263</v>
      </c>
      <c r="B119" s="166" t="s">
        <v>260</v>
      </c>
      <c r="C119" s="181" t="s">
        <v>231</v>
      </c>
      <c r="D119" s="177" t="s">
        <v>233</v>
      </c>
      <c r="E119" t="s">
        <v>15</v>
      </c>
    </row>
    <row r="120" spans="1:5" ht="13.5" x14ac:dyDescent="0.25">
      <c r="A120" s="77" t="s">
        <v>265</v>
      </c>
      <c r="B120" s="167" t="s">
        <v>262</v>
      </c>
      <c r="C120" s="181" t="s">
        <v>234</v>
      </c>
      <c r="D120" s="177" t="s">
        <v>234</v>
      </c>
    </row>
    <row r="121" spans="1:5" ht="13.5" x14ac:dyDescent="0.25">
      <c r="A121" s="77" t="s">
        <v>267</v>
      </c>
      <c r="B121" s="166" t="s">
        <v>264</v>
      </c>
      <c r="C121" s="181" t="s">
        <v>242</v>
      </c>
      <c r="D121" s="177" t="s">
        <v>235</v>
      </c>
    </row>
    <row r="122" spans="1:5" ht="13.5" x14ac:dyDescent="0.25">
      <c r="A122" s="77" t="s">
        <v>269</v>
      </c>
      <c r="B122" s="166" t="s">
        <v>266</v>
      </c>
      <c r="C122" s="180" t="s">
        <v>587</v>
      </c>
      <c r="D122" s="177" t="s">
        <v>242</v>
      </c>
    </row>
    <row r="123" spans="1:5" s="86" customFormat="1" ht="11.25" x14ac:dyDescent="0.2">
      <c r="A123" s="77" t="s">
        <v>271</v>
      </c>
      <c r="B123" s="166" t="s">
        <v>268</v>
      </c>
      <c r="C123" s="180" t="s">
        <v>246</v>
      </c>
      <c r="D123" s="180" t="s">
        <v>758</v>
      </c>
    </row>
    <row r="124" spans="1:5" x14ac:dyDescent="0.2">
      <c r="A124" s="77" t="s">
        <v>273</v>
      </c>
      <c r="B124" s="166" t="s">
        <v>270</v>
      </c>
      <c r="C124" s="180" t="s">
        <v>245</v>
      </c>
      <c r="D124" s="178"/>
    </row>
    <row r="125" spans="1:5" ht="13.5" x14ac:dyDescent="0.25">
      <c r="A125" s="77" t="s">
        <v>517</v>
      </c>
      <c r="B125" s="166" t="s">
        <v>272</v>
      </c>
      <c r="C125" s="181" t="s">
        <v>17</v>
      </c>
      <c r="D125" s="178"/>
    </row>
    <row r="126" spans="1:5" x14ac:dyDescent="0.2">
      <c r="A126" s="77" t="s">
        <v>276</v>
      </c>
      <c r="B126" s="166" t="s">
        <v>274</v>
      </c>
      <c r="C126" s="180" t="s">
        <v>758</v>
      </c>
      <c r="D126" s="178"/>
      <c r="E126" t="s">
        <v>15</v>
      </c>
    </row>
    <row r="127" spans="1:5" x14ac:dyDescent="0.2">
      <c r="A127" s="77" t="s">
        <v>278</v>
      </c>
      <c r="B127" s="166" t="s">
        <v>275</v>
      </c>
      <c r="C127" s="180"/>
      <c r="D127" s="178"/>
    </row>
    <row r="128" spans="1:5" x14ac:dyDescent="0.2">
      <c r="A128" s="77" t="s">
        <v>518</v>
      </c>
      <c r="B128" s="166" t="s">
        <v>277</v>
      </c>
      <c r="C128" s="180"/>
      <c r="D128" s="178"/>
    </row>
    <row r="129" spans="1:4" x14ac:dyDescent="0.2">
      <c r="A129" s="77" t="s">
        <v>280</v>
      </c>
      <c r="B129" s="166" t="s">
        <v>279</v>
      </c>
      <c r="C129" s="179"/>
      <c r="D129" s="178"/>
    </row>
    <row r="130" spans="1:4" x14ac:dyDescent="0.2">
      <c r="A130" s="77" t="s">
        <v>282</v>
      </c>
      <c r="B130" s="167" t="s">
        <v>467</v>
      </c>
      <c r="C130" s="179"/>
      <c r="D130" s="178"/>
    </row>
    <row r="131" spans="1:4" x14ac:dyDescent="0.2">
      <c r="A131" s="77" t="s">
        <v>284</v>
      </c>
      <c r="B131" s="166" t="s">
        <v>281</v>
      </c>
      <c r="C131" s="178"/>
      <c r="D131" s="178"/>
    </row>
    <row r="132" spans="1:4" x14ac:dyDescent="0.2">
      <c r="A132" s="77" t="s">
        <v>286</v>
      </c>
      <c r="B132" s="166" t="s">
        <v>283</v>
      </c>
      <c r="C132" s="178"/>
      <c r="D132" s="178"/>
    </row>
    <row r="133" spans="1:4" x14ac:dyDescent="0.2">
      <c r="A133" s="77" t="s">
        <v>288</v>
      </c>
      <c r="B133" s="166" t="s">
        <v>285</v>
      </c>
      <c r="C133" s="178"/>
      <c r="D133" s="178"/>
    </row>
    <row r="134" spans="1:4" x14ac:dyDescent="0.2">
      <c r="A134" s="77" t="s">
        <v>516</v>
      </c>
      <c r="B134" s="166" t="s">
        <v>287</v>
      </c>
      <c r="C134" s="178"/>
      <c r="D134" s="178"/>
    </row>
    <row r="135" spans="1:4" x14ac:dyDescent="0.2">
      <c r="A135" s="77" t="s">
        <v>519</v>
      </c>
      <c r="B135" s="166" t="s">
        <v>289</v>
      </c>
      <c r="C135" s="178"/>
      <c r="D135" s="178"/>
    </row>
    <row r="136" spans="1:4" x14ac:dyDescent="0.2">
      <c r="A136" s="77" t="s">
        <v>292</v>
      </c>
      <c r="B136" s="166" t="s">
        <v>290</v>
      </c>
      <c r="C136" s="178"/>
      <c r="D136" s="178"/>
    </row>
    <row r="137" spans="1:4" x14ac:dyDescent="0.2">
      <c r="A137" s="77" t="s">
        <v>294</v>
      </c>
      <c r="B137" s="166" t="s">
        <v>291</v>
      </c>
      <c r="C137" s="178"/>
      <c r="D137" s="178"/>
    </row>
    <row r="138" spans="1:4" x14ac:dyDescent="0.2">
      <c r="A138" s="77" t="s">
        <v>296</v>
      </c>
      <c r="B138" s="166" t="s">
        <v>293</v>
      </c>
      <c r="C138" s="178"/>
      <c r="D138" s="178"/>
    </row>
    <row r="139" spans="1:4" x14ac:dyDescent="0.2">
      <c r="A139" s="77" t="s">
        <v>298</v>
      </c>
      <c r="B139" s="166" t="s">
        <v>295</v>
      </c>
      <c r="C139" s="178"/>
      <c r="D139" s="178"/>
    </row>
    <row r="140" spans="1:4" x14ac:dyDescent="0.2">
      <c r="A140" s="77" t="s">
        <v>300</v>
      </c>
      <c r="B140" s="166" t="s">
        <v>297</v>
      </c>
      <c r="C140" s="178"/>
      <c r="D140" s="178"/>
    </row>
    <row r="141" spans="1:4" x14ac:dyDescent="0.2">
      <c r="A141" s="77" t="s">
        <v>302</v>
      </c>
      <c r="B141" s="166" t="s">
        <v>299</v>
      </c>
      <c r="C141" s="178"/>
      <c r="D141" s="178"/>
    </row>
    <row r="142" spans="1:4" x14ac:dyDescent="0.2">
      <c r="A142" s="77" t="s">
        <v>520</v>
      </c>
      <c r="B142" s="166" t="s">
        <v>301</v>
      </c>
      <c r="C142" s="178"/>
      <c r="D142" s="178"/>
    </row>
    <row r="143" spans="1:4" x14ac:dyDescent="0.2">
      <c r="A143" s="77" t="s">
        <v>304</v>
      </c>
      <c r="B143" s="166" t="s">
        <v>303</v>
      </c>
      <c r="C143" s="178"/>
      <c r="D143" s="178"/>
    </row>
    <row r="144" spans="1:4" x14ac:dyDescent="0.2">
      <c r="A144" s="77" t="s">
        <v>306</v>
      </c>
      <c r="B144" s="168" t="s">
        <v>466</v>
      </c>
      <c r="C144" s="178"/>
      <c r="D144" s="178"/>
    </row>
    <row r="145" spans="1:4" x14ac:dyDescent="0.2">
      <c r="A145" s="77" t="s">
        <v>308</v>
      </c>
      <c r="B145" s="166" t="s">
        <v>305</v>
      </c>
      <c r="C145" s="178"/>
      <c r="D145" s="178"/>
    </row>
    <row r="146" spans="1:4" x14ac:dyDescent="0.2">
      <c r="A146" s="77" t="s">
        <v>310</v>
      </c>
      <c r="B146" s="166" t="s">
        <v>307</v>
      </c>
      <c r="C146" s="178"/>
      <c r="D146" s="178"/>
    </row>
    <row r="147" spans="1:4" x14ac:dyDescent="0.2">
      <c r="A147" s="77" t="s">
        <v>312</v>
      </c>
      <c r="B147" s="166" t="s">
        <v>309</v>
      </c>
      <c r="C147" s="178"/>
      <c r="D147" s="178"/>
    </row>
    <row r="148" spans="1:4" x14ac:dyDescent="0.2">
      <c r="A148" s="77" t="s">
        <v>514</v>
      </c>
      <c r="B148" s="166" t="s">
        <v>311</v>
      </c>
      <c r="C148" s="178"/>
      <c r="D148" s="178"/>
    </row>
    <row r="149" spans="1:4" x14ac:dyDescent="0.2">
      <c r="A149" s="77" t="s">
        <v>515</v>
      </c>
      <c r="B149" s="166" t="s">
        <v>313</v>
      </c>
      <c r="C149" s="178"/>
      <c r="D149" s="178"/>
    </row>
    <row r="150" spans="1:4" x14ac:dyDescent="0.2">
      <c r="A150" s="77" t="s">
        <v>316</v>
      </c>
      <c r="B150" s="166" t="s">
        <v>314</v>
      </c>
      <c r="C150" s="178"/>
      <c r="D150" s="178"/>
    </row>
    <row r="151" spans="1:4" x14ac:dyDescent="0.2">
      <c r="A151" s="77" t="s">
        <v>318</v>
      </c>
      <c r="B151" s="166" t="s">
        <v>315</v>
      </c>
      <c r="C151" s="178"/>
      <c r="D151" s="178"/>
    </row>
    <row r="152" spans="1:4" x14ac:dyDescent="0.2">
      <c r="A152" s="77" t="s">
        <v>320</v>
      </c>
      <c r="B152" s="166" t="s">
        <v>317</v>
      </c>
      <c r="C152" s="178"/>
      <c r="D152" s="178"/>
    </row>
    <row r="153" spans="1:4" x14ac:dyDescent="0.2">
      <c r="A153" s="77" t="s">
        <v>322</v>
      </c>
      <c r="B153" s="166" t="s">
        <v>319</v>
      </c>
      <c r="C153" s="178"/>
      <c r="D153" s="178"/>
    </row>
    <row r="154" spans="1:4" x14ac:dyDescent="0.2">
      <c r="A154" s="77" t="s">
        <v>324</v>
      </c>
      <c r="B154" s="166" t="s">
        <v>321</v>
      </c>
      <c r="C154" s="178"/>
      <c r="D154" s="178"/>
    </row>
    <row r="155" spans="1:4" x14ac:dyDescent="0.2">
      <c r="A155" s="77" t="s">
        <v>326</v>
      </c>
      <c r="B155" s="166" t="s">
        <v>323</v>
      </c>
      <c r="C155" s="178"/>
      <c r="D155" s="178"/>
    </row>
    <row r="156" spans="1:4" x14ac:dyDescent="0.2">
      <c r="A156" s="77" t="s">
        <v>328</v>
      </c>
      <c r="B156" s="166" t="s">
        <v>325</v>
      </c>
      <c r="C156" s="178"/>
      <c r="D156" s="178"/>
    </row>
    <row r="157" spans="1:4" x14ac:dyDescent="0.2">
      <c r="A157" s="77" t="s">
        <v>330</v>
      </c>
      <c r="B157" s="166" t="s">
        <v>327</v>
      </c>
      <c r="C157" s="178"/>
      <c r="D157" s="178"/>
    </row>
    <row r="158" spans="1:4" x14ac:dyDescent="0.2">
      <c r="A158" s="77" t="s">
        <v>332</v>
      </c>
      <c r="B158" s="166" t="s">
        <v>329</v>
      </c>
      <c r="C158" s="178"/>
      <c r="D158" s="178"/>
    </row>
    <row r="159" spans="1:4" x14ac:dyDescent="0.2">
      <c r="A159" s="77" t="s">
        <v>334</v>
      </c>
      <c r="B159" s="166" t="s">
        <v>331</v>
      </c>
      <c r="C159" s="178"/>
      <c r="D159" s="178"/>
    </row>
    <row r="160" spans="1:4" x14ac:dyDescent="0.2">
      <c r="A160" s="80" t="s">
        <v>336</v>
      </c>
      <c r="B160" s="166" t="s">
        <v>333</v>
      </c>
      <c r="C160" s="178"/>
      <c r="D160" s="178"/>
    </row>
    <row r="161" spans="1:4" x14ac:dyDescent="0.2">
      <c r="A161" s="77" t="s">
        <v>338</v>
      </c>
      <c r="B161" s="166" t="s">
        <v>335</v>
      </c>
      <c r="C161" s="178"/>
      <c r="D161" s="178"/>
    </row>
    <row r="162" spans="1:4" x14ac:dyDescent="0.2">
      <c r="A162" s="77" t="s">
        <v>340</v>
      </c>
      <c r="B162" s="166" t="s">
        <v>337</v>
      </c>
      <c r="C162" s="178"/>
      <c r="D162" s="178"/>
    </row>
    <row r="163" spans="1:4" x14ac:dyDescent="0.2">
      <c r="A163" s="77" t="s">
        <v>513</v>
      </c>
      <c r="B163" s="166" t="s">
        <v>339</v>
      </c>
      <c r="C163" s="178"/>
      <c r="D163" s="178"/>
    </row>
    <row r="164" spans="1:4" x14ac:dyDescent="0.2">
      <c r="A164" s="77" t="s">
        <v>512</v>
      </c>
      <c r="B164" s="166" t="s">
        <v>341</v>
      </c>
      <c r="C164" s="178"/>
      <c r="D164" s="178"/>
    </row>
    <row r="165" spans="1:4" x14ac:dyDescent="0.2">
      <c r="A165" s="77" t="s">
        <v>344</v>
      </c>
      <c r="B165" s="166" t="s">
        <v>342</v>
      </c>
      <c r="C165" s="178"/>
      <c r="D165" s="178"/>
    </row>
    <row r="166" spans="1:4" x14ac:dyDescent="0.2">
      <c r="A166" s="77" t="s">
        <v>346</v>
      </c>
      <c r="B166" s="166" t="s">
        <v>343</v>
      </c>
      <c r="C166" s="178"/>
      <c r="D166" s="178"/>
    </row>
    <row r="167" spans="1:4" x14ac:dyDescent="0.2">
      <c r="A167" s="77" t="s">
        <v>348</v>
      </c>
      <c r="B167" s="166" t="s">
        <v>345</v>
      </c>
      <c r="C167" s="178"/>
      <c r="D167" s="178"/>
    </row>
    <row r="168" spans="1:4" x14ac:dyDescent="0.2">
      <c r="A168" s="77" t="s">
        <v>350</v>
      </c>
      <c r="B168" s="166" t="s">
        <v>347</v>
      </c>
      <c r="C168" s="178"/>
      <c r="D168" s="178"/>
    </row>
    <row r="169" spans="1:4" x14ac:dyDescent="0.2">
      <c r="A169" s="77" t="s">
        <v>352</v>
      </c>
      <c r="B169" s="166" t="s">
        <v>349</v>
      </c>
      <c r="C169" s="178"/>
      <c r="D169" s="178"/>
    </row>
    <row r="170" spans="1:4" x14ac:dyDescent="0.2">
      <c r="A170" s="77" t="s">
        <v>354</v>
      </c>
      <c r="B170" s="166" t="s">
        <v>351</v>
      </c>
      <c r="C170" s="178"/>
      <c r="D170" s="178"/>
    </row>
    <row r="171" spans="1:4" x14ac:dyDescent="0.2">
      <c r="A171" s="77" t="s">
        <v>356</v>
      </c>
      <c r="B171" s="166" t="s">
        <v>353</v>
      </c>
      <c r="C171" s="178"/>
      <c r="D171" s="178"/>
    </row>
    <row r="172" spans="1:4" x14ac:dyDescent="0.2">
      <c r="A172" s="77" t="s">
        <v>521</v>
      </c>
      <c r="B172" s="166" t="s">
        <v>355</v>
      </c>
      <c r="C172" s="178"/>
      <c r="D172" s="178"/>
    </row>
    <row r="173" spans="1:4" x14ac:dyDescent="0.2">
      <c r="A173" s="77" t="s">
        <v>359</v>
      </c>
      <c r="B173" s="166" t="s">
        <v>357</v>
      </c>
      <c r="C173" s="178"/>
      <c r="D173" s="178"/>
    </row>
    <row r="174" spans="1:4" x14ac:dyDescent="0.2">
      <c r="A174" s="77" t="s">
        <v>361</v>
      </c>
      <c r="B174" s="166" t="s">
        <v>358</v>
      </c>
      <c r="C174" s="178"/>
      <c r="D174" s="178"/>
    </row>
    <row r="175" spans="1:4" x14ac:dyDescent="0.2">
      <c r="A175" s="77" t="s">
        <v>363</v>
      </c>
      <c r="B175" s="166" t="s">
        <v>360</v>
      </c>
      <c r="C175" s="178"/>
      <c r="D175" s="178"/>
    </row>
    <row r="176" spans="1:4" x14ac:dyDescent="0.2">
      <c r="A176" s="77" t="s">
        <v>365</v>
      </c>
      <c r="B176" s="166" t="s">
        <v>362</v>
      </c>
      <c r="C176" s="178"/>
      <c r="D176" s="178"/>
    </row>
    <row r="177" spans="1:4" x14ac:dyDescent="0.2">
      <c r="A177" s="77" t="s">
        <v>367</v>
      </c>
      <c r="B177" s="166" t="s">
        <v>364</v>
      </c>
      <c r="C177" s="178"/>
      <c r="D177" s="178"/>
    </row>
    <row r="178" spans="1:4" x14ac:dyDescent="0.2">
      <c r="A178" s="77" t="s">
        <v>369</v>
      </c>
      <c r="B178" s="166" t="s">
        <v>366</v>
      </c>
      <c r="C178" s="178"/>
      <c r="D178" s="178"/>
    </row>
    <row r="179" spans="1:4" x14ac:dyDescent="0.2">
      <c r="A179" s="77" t="s">
        <v>371</v>
      </c>
      <c r="B179" s="166" t="s">
        <v>368</v>
      </c>
      <c r="C179" s="178"/>
      <c r="D179" s="178"/>
    </row>
    <row r="180" spans="1:4" x14ac:dyDescent="0.2">
      <c r="A180" s="77" t="s">
        <v>373</v>
      </c>
      <c r="B180" s="166" t="s">
        <v>370</v>
      </c>
      <c r="C180" s="178"/>
      <c r="D180" s="178"/>
    </row>
    <row r="181" spans="1:4" x14ac:dyDescent="0.2">
      <c r="A181" s="77" t="s">
        <v>375</v>
      </c>
      <c r="B181" s="166" t="s">
        <v>372</v>
      </c>
      <c r="C181" s="178"/>
      <c r="D181" s="178"/>
    </row>
    <row r="182" spans="1:4" x14ac:dyDescent="0.2">
      <c r="A182" s="77" t="s">
        <v>377</v>
      </c>
      <c r="B182" s="166" t="s">
        <v>374</v>
      </c>
      <c r="C182" s="178"/>
      <c r="D182" s="178"/>
    </row>
    <row r="183" spans="1:4" x14ac:dyDescent="0.2">
      <c r="A183" s="77" t="s">
        <v>379</v>
      </c>
      <c r="B183" s="166" t="s">
        <v>376</v>
      </c>
      <c r="C183" s="178"/>
      <c r="D183" s="178"/>
    </row>
    <row r="184" spans="1:4" x14ac:dyDescent="0.2">
      <c r="A184" s="77" t="s">
        <v>381</v>
      </c>
      <c r="B184" s="166" t="s">
        <v>378</v>
      </c>
      <c r="C184" s="178"/>
      <c r="D184" s="178"/>
    </row>
    <row r="185" spans="1:4" x14ac:dyDescent="0.2">
      <c r="A185" s="77" t="s">
        <v>383</v>
      </c>
      <c r="B185" s="166" t="s">
        <v>380</v>
      </c>
      <c r="C185" s="178"/>
      <c r="D185" s="178"/>
    </row>
    <row r="186" spans="1:4" x14ac:dyDescent="0.2">
      <c r="A186" s="77" t="s">
        <v>385</v>
      </c>
      <c r="B186" s="166" t="s">
        <v>382</v>
      </c>
      <c r="C186" s="178"/>
      <c r="D186" s="178"/>
    </row>
    <row r="187" spans="1:4" x14ac:dyDescent="0.2">
      <c r="A187" s="77" t="s">
        <v>387</v>
      </c>
      <c r="B187" s="166" t="s">
        <v>384</v>
      </c>
      <c r="C187" s="178"/>
      <c r="D187" s="178"/>
    </row>
    <row r="188" spans="1:4" x14ac:dyDescent="0.2">
      <c r="A188" s="80" t="s">
        <v>389</v>
      </c>
      <c r="B188" s="166" t="s">
        <v>386</v>
      </c>
      <c r="C188" s="178"/>
      <c r="D188" s="178"/>
    </row>
    <row r="189" spans="1:4" x14ac:dyDescent="0.2">
      <c r="A189" s="77" t="s">
        <v>391</v>
      </c>
      <c r="B189" s="166" t="s">
        <v>388</v>
      </c>
      <c r="C189" s="178"/>
      <c r="D189" s="178"/>
    </row>
    <row r="190" spans="1:4" x14ac:dyDescent="0.2">
      <c r="A190" s="77" t="s">
        <v>393</v>
      </c>
      <c r="B190" s="166" t="s">
        <v>390</v>
      </c>
      <c r="C190" s="178"/>
      <c r="D190" s="178"/>
    </row>
    <row r="191" spans="1:4" x14ac:dyDescent="0.2">
      <c r="A191" s="77" t="s">
        <v>395</v>
      </c>
      <c r="B191" s="166" t="s">
        <v>392</v>
      </c>
      <c r="C191" s="178"/>
      <c r="D191" s="178"/>
    </row>
    <row r="192" spans="1:4" x14ac:dyDescent="0.2">
      <c r="A192" s="77" t="s">
        <v>509</v>
      </c>
      <c r="B192" s="166" t="s">
        <v>394</v>
      </c>
      <c r="C192" s="178"/>
      <c r="D192" s="178"/>
    </row>
    <row r="193" spans="1:4" x14ac:dyDescent="0.2">
      <c r="A193" s="77" t="s">
        <v>398</v>
      </c>
      <c r="B193" s="166" t="s">
        <v>396</v>
      </c>
      <c r="C193" s="178"/>
      <c r="D193" s="178"/>
    </row>
    <row r="194" spans="1:4" x14ac:dyDescent="0.2">
      <c r="A194" s="77" t="s">
        <v>400</v>
      </c>
      <c r="B194" s="166" t="s">
        <v>397</v>
      </c>
      <c r="C194" s="178"/>
      <c r="D194" s="178"/>
    </row>
    <row r="195" spans="1:4" x14ac:dyDescent="0.2">
      <c r="A195" s="77" t="s">
        <v>402</v>
      </c>
      <c r="B195" s="166" t="s">
        <v>399</v>
      </c>
      <c r="C195" s="178"/>
      <c r="D195" s="178"/>
    </row>
    <row r="196" spans="1:4" x14ac:dyDescent="0.2">
      <c r="A196" s="77" t="s">
        <v>404</v>
      </c>
      <c r="B196" s="166" t="s">
        <v>401</v>
      </c>
      <c r="C196" s="178"/>
      <c r="D196" s="178"/>
    </row>
    <row r="197" spans="1:4" x14ac:dyDescent="0.2">
      <c r="A197" s="77" t="s">
        <v>406</v>
      </c>
      <c r="B197" s="166" t="s">
        <v>403</v>
      </c>
      <c r="C197" s="178"/>
      <c r="D197" s="178"/>
    </row>
    <row r="198" spans="1:4" x14ac:dyDescent="0.2">
      <c r="A198" s="77" t="s">
        <v>408</v>
      </c>
      <c r="B198" s="166" t="s">
        <v>405</v>
      </c>
      <c r="C198" s="178"/>
      <c r="D198" s="178"/>
    </row>
    <row r="199" spans="1:4" x14ac:dyDescent="0.2">
      <c r="A199" s="77" t="s">
        <v>410</v>
      </c>
      <c r="B199" s="166" t="s">
        <v>407</v>
      </c>
      <c r="C199" s="178"/>
      <c r="D199" s="178"/>
    </row>
    <row r="200" spans="1:4" x14ac:dyDescent="0.2">
      <c r="A200" s="80" t="s">
        <v>412</v>
      </c>
      <c r="B200" s="166" t="s">
        <v>409</v>
      </c>
      <c r="C200" s="178"/>
      <c r="D200" s="178"/>
    </row>
    <row r="201" spans="1:4" x14ac:dyDescent="0.2">
      <c r="A201" s="77" t="s">
        <v>508</v>
      </c>
      <c r="B201" s="166" t="s">
        <v>411</v>
      </c>
      <c r="C201" s="178"/>
      <c r="D201" s="178"/>
    </row>
    <row r="202" spans="1:4" x14ac:dyDescent="0.2">
      <c r="A202" s="77" t="s">
        <v>415</v>
      </c>
      <c r="B202" s="166" t="s">
        <v>413</v>
      </c>
      <c r="C202" s="178"/>
      <c r="D202" s="178"/>
    </row>
    <row r="203" spans="1:4" x14ac:dyDescent="0.2">
      <c r="A203" s="77" t="s">
        <v>417</v>
      </c>
      <c r="B203" s="166" t="s">
        <v>414</v>
      </c>
      <c r="C203" s="178"/>
      <c r="D203" s="178"/>
    </row>
    <row r="204" spans="1:4" x14ac:dyDescent="0.2">
      <c r="A204" s="77" t="s">
        <v>419</v>
      </c>
      <c r="B204" s="166" t="s">
        <v>416</v>
      </c>
      <c r="C204" s="178"/>
      <c r="D204" s="178"/>
    </row>
    <row r="205" spans="1:4" x14ac:dyDescent="0.2">
      <c r="A205" s="77" t="s">
        <v>421</v>
      </c>
      <c r="B205" s="166" t="s">
        <v>418</v>
      </c>
      <c r="C205" s="178"/>
      <c r="D205" s="178"/>
    </row>
    <row r="206" spans="1:4" x14ac:dyDescent="0.2">
      <c r="A206" s="77" t="s">
        <v>423</v>
      </c>
      <c r="B206" s="166" t="s">
        <v>420</v>
      </c>
      <c r="C206" s="178"/>
      <c r="D206" s="178"/>
    </row>
    <row r="207" spans="1:4" x14ac:dyDescent="0.2">
      <c r="A207" s="77" t="s">
        <v>425</v>
      </c>
      <c r="B207" s="166" t="s">
        <v>422</v>
      </c>
      <c r="C207" s="178"/>
      <c r="D207" s="178"/>
    </row>
    <row r="208" spans="1:4" x14ac:dyDescent="0.2">
      <c r="A208" s="77" t="s">
        <v>523</v>
      </c>
      <c r="B208" s="166" t="s">
        <v>424</v>
      </c>
      <c r="C208" s="178"/>
      <c r="D208" s="178"/>
    </row>
    <row r="209" spans="1:4" x14ac:dyDescent="0.2">
      <c r="A209" s="77" t="s">
        <v>428</v>
      </c>
      <c r="B209" s="166" t="s">
        <v>426</v>
      </c>
      <c r="C209" s="178"/>
      <c r="D209" s="178"/>
    </row>
    <row r="210" spans="1:4" x14ac:dyDescent="0.2">
      <c r="A210" s="77" t="s">
        <v>430</v>
      </c>
      <c r="B210" s="166" t="s">
        <v>427</v>
      </c>
      <c r="C210" s="178"/>
      <c r="D210" s="178"/>
    </row>
    <row r="211" spans="1:4" x14ac:dyDescent="0.2">
      <c r="A211" s="77" t="s">
        <v>432</v>
      </c>
      <c r="B211" s="166" t="s">
        <v>429</v>
      </c>
      <c r="C211" s="178"/>
      <c r="D211" s="178"/>
    </row>
    <row r="212" spans="1:4" x14ac:dyDescent="0.2">
      <c r="A212" s="77" t="s">
        <v>434</v>
      </c>
      <c r="B212" s="166" t="s">
        <v>431</v>
      </c>
      <c r="C212" s="178"/>
      <c r="D212" s="178"/>
    </row>
    <row r="213" spans="1:4" x14ac:dyDescent="0.2">
      <c r="A213" s="77" t="s">
        <v>510</v>
      </c>
      <c r="B213" s="166" t="s">
        <v>433</v>
      </c>
      <c r="C213" s="178"/>
      <c r="D213" s="178"/>
    </row>
    <row r="214" spans="1:4" x14ac:dyDescent="0.2">
      <c r="A214" s="77" t="s">
        <v>511</v>
      </c>
      <c r="B214" s="166" t="s">
        <v>435</v>
      </c>
      <c r="C214" s="178"/>
      <c r="D214" s="178"/>
    </row>
    <row r="215" spans="1:4" x14ac:dyDescent="0.2">
      <c r="A215" s="77" t="s">
        <v>438</v>
      </c>
      <c r="B215" s="166" t="s">
        <v>436</v>
      </c>
      <c r="C215" s="178"/>
      <c r="D215" s="178"/>
    </row>
    <row r="216" spans="1:4" x14ac:dyDescent="0.2">
      <c r="A216" s="77" t="s">
        <v>440</v>
      </c>
      <c r="B216" s="166" t="s">
        <v>437</v>
      </c>
      <c r="C216" s="178"/>
      <c r="D216" s="178"/>
    </row>
    <row r="217" spans="1:4" x14ac:dyDescent="0.2">
      <c r="A217" s="77" t="s">
        <v>442</v>
      </c>
      <c r="B217" s="166" t="s">
        <v>439</v>
      </c>
      <c r="C217" s="178"/>
      <c r="D217" s="178"/>
    </row>
    <row r="218" spans="1:4" x14ac:dyDescent="0.2">
      <c r="A218" s="77" t="s">
        <v>444</v>
      </c>
      <c r="B218" s="166" t="s">
        <v>441</v>
      </c>
      <c r="C218" s="178"/>
      <c r="D218" s="178"/>
    </row>
    <row r="219" spans="1:4" x14ac:dyDescent="0.2">
      <c r="A219" s="77" t="s">
        <v>446</v>
      </c>
      <c r="B219" s="166" t="s">
        <v>443</v>
      </c>
      <c r="C219" s="178"/>
      <c r="D219" s="178"/>
    </row>
    <row r="220" spans="1:4" x14ac:dyDescent="0.2">
      <c r="A220" s="77" t="s">
        <v>448</v>
      </c>
      <c r="B220" s="166" t="s">
        <v>445</v>
      </c>
      <c r="C220" s="178"/>
      <c r="D220" s="178"/>
    </row>
    <row r="221" spans="1:4" x14ac:dyDescent="0.2">
      <c r="A221" s="77" t="s">
        <v>450</v>
      </c>
      <c r="B221" s="166" t="s">
        <v>447</v>
      </c>
      <c r="C221" s="178"/>
      <c r="D221" s="178"/>
    </row>
    <row r="222" spans="1:4" x14ac:dyDescent="0.2">
      <c r="A222" s="77" t="s">
        <v>452</v>
      </c>
      <c r="B222" s="166" t="s">
        <v>449</v>
      </c>
      <c r="C222" s="178"/>
      <c r="D222" s="178"/>
    </row>
    <row r="223" spans="1:4" x14ac:dyDescent="0.2">
      <c r="A223" s="77" t="s">
        <v>454</v>
      </c>
      <c r="B223" s="166" t="s">
        <v>451</v>
      </c>
      <c r="C223" s="178"/>
      <c r="D223" s="178"/>
    </row>
    <row r="224" spans="1:4" x14ac:dyDescent="0.2">
      <c r="A224" s="77" t="s">
        <v>456</v>
      </c>
      <c r="B224" s="166" t="s">
        <v>453</v>
      </c>
      <c r="C224" s="178"/>
      <c r="D224" s="178"/>
    </row>
    <row r="225" spans="1:4" x14ac:dyDescent="0.2">
      <c r="A225" s="77" t="s">
        <v>458</v>
      </c>
      <c r="B225" s="166" t="s">
        <v>455</v>
      </c>
      <c r="C225" s="178"/>
      <c r="D225" s="178"/>
    </row>
    <row r="226" spans="1:4" x14ac:dyDescent="0.2">
      <c r="A226" s="77" t="s">
        <v>460</v>
      </c>
      <c r="B226" s="166" t="s">
        <v>457</v>
      </c>
      <c r="C226" s="178"/>
    </row>
    <row r="227" spans="1:4" x14ac:dyDescent="0.2">
      <c r="A227" s="81" t="s">
        <v>462</v>
      </c>
      <c r="B227" s="166" t="s">
        <v>459</v>
      </c>
      <c r="C227" s="178"/>
    </row>
    <row r="228" spans="1:4" ht="13.5" thickBot="1" x14ac:dyDescent="0.25">
      <c r="A228" s="82" t="s">
        <v>464</v>
      </c>
      <c r="B228" s="166" t="s">
        <v>461</v>
      </c>
      <c r="C228" s="178"/>
    </row>
    <row r="229" spans="1:4" ht="13.5" thickTop="1" x14ac:dyDescent="0.2">
      <c r="B229" s="169" t="s">
        <v>463</v>
      </c>
      <c r="C229" s="178"/>
    </row>
    <row r="230" spans="1:4" ht="13.5" thickBot="1" x14ac:dyDescent="0.25">
      <c r="B230" s="170" t="s">
        <v>465</v>
      </c>
    </row>
    <row r="231" spans="1:4" ht="13.5" thickTop="1" x14ac:dyDescent="0.2"/>
  </sheetData>
  <sheetProtection algorithmName="SHA-512" hashValue="gekFHHlK2+sdwpUA0dxX7s6jBKCdoZMZ/jc/JTSHpT4DfhjaJcoqugqkvOVgPkLOAqRmelZaWty3rJDE+GlKqA==" saltValue="U/YewbEPnKR+CVy7q9b4Bg==" spinCount="100000" sheet="1" objects="1" scenarios="1"/>
  <mergeCells count="1">
    <mergeCell ref="C26:D29"/>
  </mergeCells>
  <phoneticPr fontId="0" type="noConversion"/>
  <conditionalFormatting sqref="C26:D29">
    <cfRule type="containsText" dxfId="1" priority="1" stopIfTrue="1" operator="containsText" text="Vendors">
      <formula>NOT(ISERROR(SEARCH("Vendors",C26)))</formula>
    </cfRule>
  </conditionalFormatting>
  <dataValidations count="5">
    <dataValidation type="list" allowBlank="1" showInputMessage="1" showErrorMessage="1" sqref="B2">
      <formula1>$A$113:$A$228</formula1>
    </dataValidation>
    <dataValidation type="list" allowBlank="1" showInputMessage="1" showErrorMessage="1" sqref="D2">
      <formula1>$B$115:$B$230</formula1>
    </dataValidation>
    <dataValidation type="list" allowBlank="1" showInputMessage="1" showErrorMessage="1" sqref="C31:D31">
      <formula1>$D$116:$D$127</formula1>
    </dataValidation>
    <dataValidation type="list" allowBlank="1" showInputMessage="1" showErrorMessage="1" sqref="C25:D25 C30:D30">
      <formula1>$C$116:$C$229</formula1>
    </dataValidation>
    <dataValidation type="list" allowBlank="1" showInputMessage="1" showErrorMessage="1" sqref="D123 C116:C132">
      <formula1>$C$116:$C$132</formula1>
    </dataValidation>
  </dataValidations>
  <pageMargins left="0.75" right="0.75" top="1" bottom="0.7" header="0.5" footer="0.5"/>
  <pageSetup scale="82" orientation="portrait" r:id="rId1"/>
  <headerFooter alignWithMargins="0">
    <oddHeader>&amp;LTD-1(elec)
Revised 6/18&amp;C&amp;"Times New Roman,Bold"&amp;12NORTH CAROLINA PUBLIC SCHOOLS&amp;"Times New Roman,Regular"
&amp;"Times New Roman,Bold"ANNUAL PUPIL TRANSPORTATION REPORT&amp;"Arial,Regular"&amp;10
&amp;R2017-18
Page 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sheetPr>
  <dimension ref="A1:F58"/>
  <sheetViews>
    <sheetView zoomScaleNormal="100" workbookViewId="0">
      <selection activeCell="A14" sqref="A14"/>
    </sheetView>
  </sheetViews>
  <sheetFormatPr defaultRowHeight="12.75" x14ac:dyDescent="0.2"/>
  <cols>
    <col min="1" max="1" width="51.140625" customWidth="1"/>
    <col min="2" max="2" width="12.85546875" customWidth="1"/>
    <col min="3" max="3" width="11.85546875" customWidth="1"/>
    <col min="4" max="4" width="14.28515625" customWidth="1"/>
    <col min="5" max="5" width="13.28515625" customWidth="1"/>
    <col min="6" max="6" width="16.28515625" customWidth="1"/>
  </cols>
  <sheetData>
    <row r="1" spans="1:6" ht="15.75" x14ac:dyDescent="0.25">
      <c r="A1" s="5" t="s">
        <v>630</v>
      </c>
      <c r="B1" s="6"/>
      <c r="C1" s="6"/>
      <c r="D1" s="6"/>
      <c r="E1" s="6"/>
      <c r="F1" s="6"/>
    </row>
    <row r="2" spans="1:6" ht="15.75" x14ac:dyDescent="0.25">
      <c r="A2" s="6" t="s">
        <v>651</v>
      </c>
      <c r="B2" s="7"/>
      <c r="C2" s="5" t="s">
        <v>652</v>
      </c>
      <c r="D2" s="5"/>
      <c r="E2" s="6"/>
      <c r="F2" s="6"/>
    </row>
    <row r="3" spans="1:6" ht="15.75" x14ac:dyDescent="0.25">
      <c r="A3" s="6" t="s">
        <v>653</v>
      </c>
      <c r="B3" s="8"/>
      <c r="C3" s="5" t="s">
        <v>652</v>
      </c>
      <c r="D3" s="5"/>
      <c r="E3" s="6"/>
      <c r="F3" s="6"/>
    </row>
    <row r="4" spans="1:6" ht="15.75" x14ac:dyDescent="0.25">
      <c r="A4" s="6" t="s">
        <v>654</v>
      </c>
      <c r="B4" s="6"/>
      <c r="C4" s="6"/>
      <c r="D4" s="6"/>
      <c r="E4" s="6"/>
      <c r="F4" s="6"/>
    </row>
    <row r="5" spans="1:6" ht="16.5" thickBot="1" x14ac:dyDescent="0.3">
      <c r="A5" s="6" t="s">
        <v>655</v>
      </c>
      <c r="B5" s="6"/>
      <c r="C5" s="6"/>
      <c r="D5" s="6"/>
      <c r="E5" s="6"/>
      <c r="F5" s="6"/>
    </row>
    <row r="6" spans="1:6" ht="16.5" thickBot="1" x14ac:dyDescent="0.3">
      <c r="A6" s="147" t="s">
        <v>898</v>
      </c>
      <c r="B6" s="146"/>
      <c r="C6" s="6"/>
      <c r="D6" s="6"/>
      <c r="E6" s="6"/>
      <c r="F6" s="6"/>
    </row>
    <row r="7" spans="1:6" ht="15.75" x14ac:dyDescent="0.25">
      <c r="A7" s="6" t="s">
        <v>656</v>
      </c>
      <c r="B7" s="6"/>
      <c r="C7" s="6"/>
      <c r="D7" s="6"/>
      <c r="E7" s="6"/>
      <c r="F7" s="6"/>
    </row>
    <row r="8" spans="1:6" ht="15.75" x14ac:dyDescent="0.25">
      <c r="A8" s="6" t="s">
        <v>657</v>
      </c>
      <c r="B8" s="8"/>
      <c r="C8" s="6"/>
      <c r="D8" s="6"/>
      <c r="E8" s="6"/>
      <c r="F8" s="6"/>
    </row>
    <row r="9" spans="1:6" ht="15.75" x14ac:dyDescent="0.25">
      <c r="A9" s="6" t="s">
        <v>658</v>
      </c>
      <c r="B9" s="6"/>
      <c r="C9" s="6"/>
      <c r="D9" s="6"/>
      <c r="E9" s="6"/>
      <c r="F9" s="6"/>
    </row>
    <row r="10" spans="1:6" ht="15.75" x14ac:dyDescent="0.25">
      <c r="A10" s="6" t="s">
        <v>899</v>
      </c>
      <c r="B10" s="8"/>
      <c r="C10" s="6"/>
      <c r="D10" s="6"/>
      <c r="E10" s="6"/>
      <c r="F10" s="6"/>
    </row>
    <row r="11" spans="1:6" ht="15.75" x14ac:dyDescent="0.25">
      <c r="A11" s="6" t="s">
        <v>659</v>
      </c>
      <c r="B11" s="9"/>
      <c r="C11" s="6"/>
      <c r="D11" s="6"/>
      <c r="E11" s="6"/>
      <c r="F11" s="6"/>
    </row>
    <row r="12" spans="1:6" ht="15.75" x14ac:dyDescent="0.25">
      <c r="A12" s="6" t="s">
        <v>660</v>
      </c>
      <c r="B12" s="10">
        <f>B2-B10</f>
        <v>0</v>
      </c>
      <c r="C12" s="6"/>
      <c r="D12" s="6"/>
      <c r="E12" s="6"/>
      <c r="F12" s="6"/>
    </row>
    <row r="13" spans="1:6" ht="15.75" x14ac:dyDescent="0.25">
      <c r="B13" s="11" t="s">
        <v>662</v>
      </c>
      <c r="C13" s="11" t="s">
        <v>663</v>
      </c>
      <c r="D13" s="11" t="s">
        <v>664</v>
      </c>
      <c r="E13" s="6"/>
      <c r="F13" s="6"/>
    </row>
    <row r="14" spans="1:6" ht="15.75" x14ac:dyDescent="0.25">
      <c r="A14" s="6" t="s">
        <v>661</v>
      </c>
      <c r="B14" s="11" t="s">
        <v>665</v>
      </c>
      <c r="C14" s="11" t="s">
        <v>666</v>
      </c>
      <c r="D14" s="11" t="s">
        <v>667</v>
      </c>
      <c r="E14" s="6"/>
      <c r="F14" s="6"/>
    </row>
    <row r="15" spans="1:6" ht="15.75" x14ac:dyDescent="0.25">
      <c r="A15" s="11" t="s">
        <v>668</v>
      </c>
      <c r="B15" s="8"/>
      <c r="C15" s="8"/>
      <c r="D15" s="8"/>
      <c r="E15" s="6"/>
      <c r="F15" s="6"/>
    </row>
    <row r="16" spans="1:6" ht="15.75" x14ac:dyDescent="0.25">
      <c r="A16" s="11" t="s">
        <v>669</v>
      </c>
      <c r="B16" s="8"/>
      <c r="C16" s="8"/>
      <c r="D16" s="8"/>
      <c r="E16" s="6"/>
      <c r="F16" s="6"/>
    </row>
    <row r="17" spans="1:6" ht="15.75" x14ac:dyDescent="0.25">
      <c r="A17" s="11" t="s">
        <v>670</v>
      </c>
      <c r="B17" s="8"/>
      <c r="C17" s="8"/>
      <c r="D17" s="8"/>
      <c r="E17" s="6"/>
      <c r="F17" s="6"/>
    </row>
    <row r="18" spans="1:6" ht="15.75" x14ac:dyDescent="0.25">
      <c r="A18" s="11" t="s">
        <v>671</v>
      </c>
      <c r="B18" s="10">
        <f>B15+B16+B17</f>
        <v>0</v>
      </c>
      <c r="C18" s="10">
        <f>C15+C16+C17</f>
        <v>0</v>
      </c>
      <c r="D18" s="92">
        <f>D15+D16+D17</f>
        <v>0</v>
      </c>
      <c r="E18" s="6"/>
      <c r="F18" s="6"/>
    </row>
    <row r="19" spans="1:6" ht="15.75" x14ac:dyDescent="0.25">
      <c r="A19" s="5" t="s">
        <v>632</v>
      </c>
      <c r="B19" s="6"/>
      <c r="C19" s="6"/>
      <c r="D19" s="6"/>
      <c r="E19" s="6"/>
      <c r="F19" s="6"/>
    </row>
    <row r="20" spans="1:6" ht="15.75" x14ac:dyDescent="0.25">
      <c r="A20" s="6" t="s">
        <v>672</v>
      </c>
      <c r="B20" s="12"/>
      <c r="C20" s="347" t="str">
        <f>IF(D23=0,"No Personnel Quantities Listed","")</f>
        <v>No Personnel Quantities Listed</v>
      </c>
      <c r="D20" s="348"/>
      <c r="E20" s="6"/>
      <c r="F20" s="5"/>
    </row>
    <row r="21" spans="1:6" ht="15.75" x14ac:dyDescent="0.25">
      <c r="A21" s="6" t="s">
        <v>673</v>
      </c>
      <c r="B21" s="12"/>
      <c r="C21" s="347"/>
      <c r="D21" s="348"/>
      <c r="E21" s="6"/>
      <c r="F21" s="5"/>
    </row>
    <row r="22" spans="1:6" ht="16.5" thickBot="1" x14ac:dyDescent="0.3">
      <c r="A22" s="6" t="s">
        <v>674</v>
      </c>
      <c r="B22" s="12"/>
      <c r="C22" s="347"/>
      <c r="D22" s="348"/>
      <c r="E22" s="6"/>
      <c r="F22" s="6"/>
    </row>
    <row r="23" spans="1:6" ht="17.25" thickTop="1" thickBot="1" x14ac:dyDescent="0.3">
      <c r="A23" s="6" t="s">
        <v>675</v>
      </c>
      <c r="B23" s="12"/>
      <c r="C23" s="3" t="s">
        <v>812</v>
      </c>
      <c r="D23" s="245">
        <f>B20+B21+B22+B23</f>
        <v>0</v>
      </c>
      <c r="E23" s="6"/>
      <c r="F23" s="6"/>
    </row>
    <row r="24" spans="1:6" ht="16.5" thickTop="1" x14ac:dyDescent="0.25">
      <c r="A24" s="6" t="s">
        <v>676</v>
      </c>
      <c r="B24" s="9"/>
      <c r="C24" s="9"/>
      <c r="D24" s="9"/>
      <c r="E24" s="9"/>
      <c r="F24" s="9"/>
    </row>
    <row r="25" spans="1:6" ht="4.5" customHeight="1" x14ac:dyDescent="0.25">
      <c r="A25" s="9"/>
      <c r="B25" s="6"/>
      <c r="C25" s="6"/>
      <c r="D25" s="6"/>
      <c r="E25" s="6"/>
      <c r="F25" s="6"/>
    </row>
    <row r="26" spans="1:6" ht="15.75" x14ac:dyDescent="0.25">
      <c r="A26" s="5" t="s">
        <v>677</v>
      </c>
      <c r="B26" s="6" t="s">
        <v>678</v>
      </c>
      <c r="C26" s="6" t="s">
        <v>679</v>
      </c>
      <c r="D26" s="6" t="s">
        <v>680</v>
      </c>
      <c r="E26" s="6"/>
      <c r="F26" s="6"/>
    </row>
    <row r="27" spans="1:6" ht="15.75" x14ac:dyDescent="0.25">
      <c r="A27" s="8"/>
      <c r="B27" s="8"/>
      <c r="C27" s="8"/>
      <c r="D27" s="8"/>
      <c r="E27" s="6"/>
      <c r="F27" s="6"/>
    </row>
    <row r="28" spans="1:6" ht="15.75" x14ac:dyDescent="0.25">
      <c r="A28" s="5" t="s">
        <v>35</v>
      </c>
      <c r="B28" s="6"/>
      <c r="C28" s="6"/>
      <c r="D28" s="6"/>
      <c r="E28" s="6"/>
      <c r="F28" s="6"/>
    </row>
    <row r="29" spans="1:6" ht="15.75" x14ac:dyDescent="0.25">
      <c r="A29" s="139" t="s">
        <v>36</v>
      </c>
      <c r="B29" s="6" t="s">
        <v>678</v>
      </c>
      <c r="C29" s="6" t="s">
        <v>679</v>
      </c>
      <c r="D29" s="6" t="s">
        <v>680</v>
      </c>
      <c r="E29" s="6"/>
      <c r="F29" s="6"/>
    </row>
    <row r="30" spans="1:6" ht="15.75" x14ac:dyDescent="0.25">
      <c r="A30" s="8"/>
      <c r="B30" s="8"/>
      <c r="C30" s="8"/>
      <c r="D30" s="8"/>
      <c r="E30" s="6"/>
      <c r="F30" s="6"/>
    </row>
    <row r="31" spans="1:6" ht="15.75" x14ac:dyDescent="0.25">
      <c r="A31" s="8"/>
      <c r="B31" s="8"/>
      <c r="C31" s="8"/>
      <c r="D31" s="8"/>
      <c r="E31" s="6"/>
      <c r="F31" s="6"/>
    </row>
    <row r="32" spans="1:6" ht="15.75" x14ac:dyDescent="0.25">
      <c r="A32" s="8"/>
      <c r="B32" s="8"/>
      <c r="C32" s="8"/>
      <c r="D32" s="8"/>
      <c r="E32" s="6"/>
      <c r="F32" s="6"/>
    </row>
    <row r="33" spans="1:6" ht="15.75" x14ac:dyDescent="0.25">
      <c r="A33" s="8"/>
      <c r="B33" s="8"/>
      <c r="C33" s="8"/>
      <c r="D33" s="8"/>
      <c r="E33" s="6"/>
      <c r="F33" s="6"/>
    </row>
    <row r="34" spans="1:6" ht="15.75" x14ac:dyDescent="0.25">
      <c r="A34" s="8"/>
      <c r="B34" s="8"/>
      <c r="C34" s="8"/>
      <c r="D34" s="8"/>
      <c r="E34" s="6"/>
      <c r="F34" s="6"/>
    </row>
    <row r="35" spans="1:6" ht="15.75" x14ac:dyDescent="0.25">
      <c r="A35" s="13" t="s">
        <v>37</v>
      </c>
      <c r="B35" s="150" t="s">
        <v>38</v>
      </c>
      <c r="C35" s="149">
        <f>SUM(C30:C34)+'Local Exp.Cont''d'!C28</f>
        <v>0</v>
      </c>
      <c r="D35" s="149">
        <f>SUM(D30:D34)+'Local Exp.Cont''d'!D28</f>
        <v>0</v>
      </c>
      <c r="E35" s="6"/>
      <c r="F35" s="6"/>
    </row>
    <row r="36" spans="1:6" ht="24.75" customHeight="1" x14ac:dyDescent="0.25">
      <c r="A36" s="9"/>
      <c r="B36" s="6"/>
      <c r="C36" s="6"/>
      <c r="D36" s="6"/>
      <c r="E36" s="6"/>
      <c r="F36" s="6"/>
    </row>
    <row r="37" spans="1:6" ht="27.75" customHeight="1" x14ac:dyDescent="0.25">
      <c r="A37" s="6"/>
      <c r="B37" s="6"/>
      <c r="C37" s="6"/>
      <c r="D37" s="6"/>
      <c r="E37" s="6"/>
      <c r="F37" s="6"/>
    </row>
    <row r="38" spans="1:6" ht="15.75" x14ac:dyDescent="0.25">
      <c r="A38" s="5" t="s">
        <v>637</v>
      </c>
      <c r="B38" s="6"/>
      <c r="C38" s="6"/>
      <c r="D38" s="6"/>
      <c r="E38" s="6"/>
      <c r="F38" s="6"/>
    </row>
    <row r="39" spans="1:6" ht="15.75" x14ac:dyDescent="0.25">
      <c r="A39" s="6" t="s">
        <v>39</v>
      </c>
      <c r="B39" s="9"/>
      <c r="C39" s="8"/>
      <c r="D39" s="6"/>
      <c r="E39" s="6"/>
      <c r="F39" s="6"/>
    </row>
    <row r="40" spans="1:6" ht="15.75" x14ac:dyDescent="0.25">
      <c r="A40" s="6" t="s">
        <v>40</v>
      </c>
      <c r="B40" s="9"/>
      <c r="C40" s="8"/>
      <c r="D40" s="6"/>
      <c r="E40" s="6"/>
      <c r="F40" s="6"/>
    </row>
    <row r="41" spans="1:6" ht="15.75" x14ac:dyDescent="0.25">
      <c r="A41" s="5" t="s">
        <v>41</v>
      </c>
      <c r="B41" s="6"/>
      <c r="C41" s="6"/>
      <c r="D41" s="6"/>
      <c r="E41" s="6"/>
      <c r="F41" s="6"/>
    </row>
    <row r="42" spans="1:6" ht="15.75" x14ac:dyDescent="0.25">
      <c r="A42" s="6" t="s">
        <v>42</v>
      </c>
      <c r="B42" s="11" t="s">
        <v>43</v>
      </c>
      <c r="C42" s="11" t="s">
        <v>44</v>
      </c>
      <c r="D42" s="11" t="s">
        <v>45</v>
      </c>
      <c r="E42" s="6"/>
      <c r="F42" s="6"/>
    </row>
    <row r="43" spans="1:6" ht="15.75" x14ac:dyDescent="0.25">
      <c r="A43" s="151" t="s">
        <v>574</v>
      </c>
      <c r="B43" s="11" t="s">
        <v>46</v>
      </c>
      <c r="C43" s="11" t="s">
        <v>47</v>
      </c>
      <c r="D43" s="11" t="s">
        <v>48</v>
      </c>
      <c r="E43" s="6"/>
      <c r="F43" s="6"/>
    </row>
    <row r="44" spans="1:6" ht="15.75" x14ac:dyDescent="0.25">
      <c r="A44" s="6">
        <v>1</v>
      </c>
      <c r="B44" s="8"/>
      <c r="C44" s="8"/>
      <c r="D44" s="8"/>
      <c r="E44" s="6"/>
      <c r="F44" s="6"/>
    </row>
    <row r="45" spans="1:6" ht="15.75" x14ac:dyDescent="0.25">
      <c r="A45" s="6">
        <v>2</v>
      </c>
      <c r="B45" s="8"/>
      <c r="C45" s="8"/>
      <c r="D45" s="8"/>
      <c r="E45" s="6"/>
      <c r="F45" s="6"/>
    </row>
    <row r="46" spans="1:6" ht="15.75" x14ac:dyDescent="0.25">
      <c r="A46" s="6">
        <v>3</v>
      </c>
      <c r="B46" s="8"/>
      <c r="C46" s="8"/>
      <c r="D46" s="8"/>
      <c r="E46" s="6"/>
      <c r="F46" s="6"/>
    </row>
    <row r="47" spans="1:6" ht="15.75" x14ac:dyDescent="0.25">
      <c r="A47" s="6">
        <v>4</v>
      </c>
      <c r="B47" s="8"/>
      <c r="C47" s="8"/>
      <c r="D47" s="8"/>
      <c r="E47" s="6"/>
      <c r="F47" s="6"/>
    </row>
    <row r="48" spans="1:6" ht="15.75" x14ac:dyDescent="0.25">
      <c r="A48" s="6">
        <v>5</v>
      </c>
      <c r="B48" s="8"/>
      <c r="C48" s="8"/>
      <c r="D48" s="8"/>
      <c r="E48" s="6"/>
      <c r="F48" s="6"/>
    </row>
    <row r="49" spans="1:6" ht="15.75" x14ac:dyDescent="0.25">
      <c r="A49" s="5" t="s">
        <v>49</v>
      </c>
      <c r="B49" s="14"/>
      <c r="C49" s="148" t="s">
        <v>38</v>
      </c>
      <c r="D49" s="149">
        <f>SUM(D44:D48)+'Local Exp.Cont''d'!D47</f>
        <v>0</v>
      </c>
      <c r="E49" s="6"/>
      <c r="F49" s="6"/>
    </row>
    <row r="50" spans="1:6" ht="13.5" customHeight="1" x14ac:dyDescent="0.25">
      <c r="A50" s="5"/>
      <c r="B50" s="14"/>
      <c r="C50" s="15"/>
      <c r="D50" s="16"/>
      <c r="E50" s="6"/>
      <c r="F50" s="6"/>
    </row>
    <row r="51" spans="1:6" x14ac:dyDescent="0.2">
      <c r="A51" s="3" t="s">
        <v>220</v>
      </c>
      <c r="B51" s="17"/>
      <c r="C51" s="4"/>
      <c r="D51" s="4"/>
      <c r="E51" s="4"/>
      <c r="F51" s="4"/>
    </row>
    <row r="52" spans="1:6" ht="13.5" thickBot="1" x14ac:dyDescent="0.25">
      <c r="A52" s="4"/>
      <c r="B52" s="17"/>
      <c r="C52" s="4"/>
      <c r="D52" s="4"/>
      <c r="E52" s="4"/>
      <c r="F52" s="4"/>
    </row>
    <row r="53" spans="1:6" ht="14.25" thickTop="1" thickBot="1" x14ac:dyDescent="0.25">
      <c r="A53" s="4"/>
      <c r="B53" s="17"/>
      <c r="C53" s="4"/>
      <c r="E53" s="4">
        <v>1</v>
      </c>
      <c r="F53" s="75"/>
    </row>
    <row r="54" spans="1:6" ht="13.5" thickTop="1" x14ac:dyDescent="0.2">
      <c r="A54" s="4"/>
      <c r="B54" s="17"/>
    </row>
    <row r="56" spans="1:6" ht="13.5" thickBot="1" x14ac:dyDescent="0.25"/>
    <row r="57" spans="1:6" ht="14.25" thickTop="1" thickBot="1" x14ac:dyDescent="0.25">
      <c r="E57">
        <v>2</v>
      </c>
      <c r="F57" s="75"/>
    </row>
    <row r="58" spans="1:6" ht="13.5" thickTop="1" x14ac:dyDescent="0.2"/>
  </sheetData>
  <mergeCells count="1">
    <mergeCell ref="C20:D22"/>
  </mergeCells>
  <phoneticPr fontId="0" type="noConversion"/>
  <conditionalFormatting sqref="C20:D22">
    <cfRule type="containsText" dxfId="0" priority="1" operator="containsText" text="No Personnel Quantities Listed">
      <formula>NOT(ISERROR(SEARCH("No Personnel Quantities Listed",C20)))</formula>
    </cfRule>
  </conditionalFormatting>
  <pageMargins left="0.75" right="0.75" top="1" bottom="0.57999999999999996" header="0.5" footer="0.5"/>
  <pageSetup scale="76" orientation="portrait" horizontalDpi="300" verticalDpi="300" r:id="rId1"/>
  <headerFooter alignWithMargins="0">
    <oddHeader>&amp;RTD-1 2017-18
page 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D48"/>
  <sheetViews>
    <sheetView zoomScaleNormal="100" workbookViewId="0"/>
  </sheetViews>
  <sheetFormatPr defaultRowHeight="12.75" x14ac:dyDescent="0.2"/>
  <cols>
    <col min="1" max="1" width="43.28515625" customWidth="1"/>
    <col min="2" max="2" width="15.85546875" customWidth="1"/>
    <col min="3" max="3" width="12.7109375" customWidth="1"/>
    <col min="4" max="4" width="12.85546875" customWidth="1"/>
  </cols>
  <sheetData>
    <row r="1" spans="1:4" x14ac:dyDescent="0.2">
      <c r="A1" s="4" t="s">
        <v>35</v>
      </c>
    </row>
    <row r="2" spans="1:4" x14ac:dyDescent="0.2">
      <c r="A2" s="18" t="s">
        <v>36</v>
      </c>
      <c r="B2" s="4" t="s">
        <v>678</v>
      </c>
      <c r="C2" s="4" t="s">
        <v>679</v>
      </c>
      <c r="D2" s="4" t="s">
        <v>50</v>
      </c>
    </row>
    <row r="3" spans="1:4" x14ac:dyDescent="0.2">
      <c r="A3" s="159"/>
      <c r="B3" s="160"/>
      <c r="C3" s="161"/>
      <c r="D3" s="161"/>
    </row>
    <row r="4" spans="1:4" x14ac:dyDescent="0.2">
      <c r="A4" s="159"/>
      <c r="B4" s="160"/>
      <c r="C4" s="161"/>
      <c r="D4" s="161"/>
    </row>
    <row r="5" spans="1:4" x14ac:dyDescent="0.2">
      <c r="A5" s="159"/>
      <c r="B5" s="160"/>
      <c r="C5" s="162"/>
      <c r="D5" s="160"/>
    </row>
    <row r="6" spans="1:4" x14ac:dyDescent="0.2">
      <c r="A6" s="159"/>
      <c r="B6" s="160"/>
      <c r="C6" s="160"/>
      <c r="D6" s="160"/>
    </row>
    <row r="7" spans="1:4" x14ac:dyDescent="0.2">
      <c r="A7" s="159"/>
      <c r="B7" s="160"/>
      <c r="C7" s="160"/>
      <c r="D7" s="160"/>
    </row>
    <row r="8" spans="1:4" x14ac:dyDescent="0.2">
      <c r="A8" s="159"/>
      <c r="B8" s="160"/>
      <c r="C8" s="160"/>
      <c r="D8" s="160"/>
    </row>
    <row r="9" spans="1:4" x14ac:dyDescent="0.2">
      <c r="A9" s="159"/>
      <c r="B9" s="160"/>
      <c r="C9" s="160"/>
      <c r="D9" s="160"/>
    </row>
    <row r="10" spans="1:4" x14ac:dyDescent="0.2">
      <c r="A10" s="159"/>
      <c r="B10" s="160"/>
      <c r="C10" s="160"/>
      <c r="D10" s="160"/>
    </row>
    <row r="11" spans="1:4" x14ac:dyDescent="0.2">
      <c r="A11" s="159"/>
      <c r="B11" s="160"/>
      <c r="C11" s="160"/>
      <c r="D11" s="160"/>
    </row>
    <row r="12" spans="1:4" x14ac:dyDescent="0.2">
      <c r="A12" s="159"/>
      <c r="B12" s="160"/>
      <c r="C12" s="160"/>
      <c r="D12" s="160"/>
    </row>
    <row r="13" spans="1:4" x14ac:dyDescent="0.2">
      <c r="A13" s="159"/>
      <c r="B13" s="160"/>
      <c r="C13" s="160"/>
      <c r="D13" s="160"/>
    </row>
    <row r="14" spans="1:4" x14ac:dyDescent="0.2">
      <c r="A14" s="159"/>
      <c r="B14" s="160"/>
      <c r="C14" s="160"/>
      <c r="D14" s="160"/>
    </row>
    <row r="15" spans="1:4" x14ac:dyDescent="0.2">
      <c r="A15" s="159"/>
      <c r="B15" s="160"/>
      <c r="C15" s="160"/>
      <c r="D15" s="160"/>
    </row>
    <row r="16" spans="1:4" x14ac:dyDescent="0.2">
      <c r="A16" s="159"/>
      <c r="B16" s="160"/>
      <c r="C16" s="160"/>
      <c r="D16" s="160"/>
    </row>
    <row r="17" spans="1:4" x14ac:dyDescent="0.2">
      <c r="A17" s="159"/>
      <c r="B17" s="160"/>
      <c r="C17" s="161"/>
      <c r="D17" s="161"/>
    </row>
    <row r="18" spans="1:4" x14ac:dyDescent="0.2">
      <c r="A18" s="159"/>
      <c r="B18" s="160"/>
      <c r="C18" s="161"/>
      <c r="D18" s="161"/>
    </row>
    <row r="19" spans="1:4" x14ac:dyDescent="0.2">
      <c r="A19" s="159"/>
      <c r="B19" s="160"/>
      <c r="C19" s="161"/>
      <c r="D19" s="161"/>
    </row>
    <row r="20" spans="1:4" x14ac:dyDescent="0.2">
      <c r="A20" s="159"/>
      <c r="B20" s="160"/>
      <c r="C20" s="161"/>
      <c r="D20" s="161"/>
    </row>
    <row r="21" spans="1:4" x14ac:dyDescent="0.2">
      <c r="A21" s="159"/>
      <c r="B21" s="160"/>
      <c r="C21" s="161"/>
      <c r="D21" s="161"/>
    </row>
    <row r="22" spans="1:4" x14ac:dyDescent="0.2">
      <c r="A22" s="159"/>
      <c r="B22" s="160"/>
      <c r="C22" s="161"/>
      <c r="D22" s="161"/>
    </row>
    <row r="23" spans="1:4" x14ac:dyDescent="0.2">
      <c r="A23" s="159"/>
      <c r="B23" s="160"/>
      <c r="C23" s="161"/>
      <c r="D23" s="161"/>
    </row>
    <row r="24" spans="1:4" x14ac:dyDescent="0.2">
      <c r="A24" s="159"/>
      <c r="B24" s="160"/>
      <c r="C24" s="161"/>
      <c r="D24" s="161"/>
    </row>
    <row r="25" spans="1:4" x14ac:dyDescent="0.2">
      <c r="A25" s="159"/>
      <c r="B25" s="160"/>
      <c r="C25" s="161"/>
      <c r="D25" s="161"/>
    </row>
    <row r="26" spans="1:4" x14ac:dyDescent="0.2">
      <c r="A26" s="159"/>
      <c r="B26" s="160"/>
      <c r="C26" s="161"/>
      <c r="D26" s="161"/>
    </row>
    <row r="27" spans="1:4" ht="13.5" thickBot="1" x14ac:dyDescent="0.25">
      <c r="A27" s="159"/>
      <c r="B27" s="160"/>
      <c r="C27" s="161"/>
      <c r="D27" s="163"/>
    </row>
    <row r="28" spans="1:4" ht="13.5" thickBot="1" x14ac:dyDescent="0.25">
      <c r="B28" t="s">
        <v>38</v>
      </c>
      <c r="C28" s="152">
        <f>SUM(C3:C27)</f>
        <v>0</v>
      </c>
      <c r="D28" s="153">
        <f>SUM(D3:D27)</f>
        <v>0</v>
      </c>
    </row>
    <row r="30" spans="1:4" x14ac:dyDescent="0.2">
      <c r="A30" s="4" t="s">
        <v>576</v>
      </c>
      <c r="B30" s="4" t="s">
        <v>43</v>
      </c>
      <c r="C30" s="4" t="s">
        <v>44</v>
      </c>
      <c r="D30" s="4" t="s">
        <v>45</v>
      </c>
    </row>
    <row r="31" spans="1:4" x14ac:dyDescent="0.2">
      <c r="A31" s="27" t="s">
        <v>575</v>
      </c>
      <c r="B31" s="4" t="s">
        <v>46</v>
      </c>
      <c r="C31" s="4" t="s">
        <v>47</v>
      </c>
      <c r="D31" s="4" t="s">
        <v>48</v>
      </c>
    </row>
    <row r="32" spans="1:4" x14ac:dyDescent="0.2">
      <c r="A32" s="2">
        <v>6</v>
      </c>
      <c r="B32" s="160"/>
      <c r="C32" s="160"/>
      <c r="D32" s="161"/>
    </row>
    <row r="33" spans="1:4" x14ac:dyDescent="0.2">
      <c r="A33" s="2">
        <v>7</v>
      </c>
      <c r="B33" s="160"/>
      <c r="C33" s="160"/>
      <c r="D33" s="161"/>
    </row>
    <row r="34" spans="1:4" x14ac:dyDescent="0.2">
      <c r="A34" s="2">
        <v>8</v>
      </c>
      <c r="B34" s="160"/>
      <c r="C34" s="160"/>
      <c r="D34" s="161"/>
    </row>
    <row r="35" spans="1:4" x14ac:dyDescent="0.2">
      <c r="A35" s="2">
        <v>9</v>
      </c>
      <c r="B35" s="160"/>
      <c r="C35" s="160"/>
      <c r="D35" s="161"/>
    </row>
    <row r="36" spans="1:4" x14ac:dyDescent="0.2">
      <c r="A36" s="2">
        <v>10</v>
      </c>
      <c r="B36" s="160"/>
      <c r="C36" s="160"/>
      <c r="D36" s="161"/>
    </row>
    <row r="37" spans="1:4" x14ac:dyDescent="0.2">
      <c r="A37" s="2">
        <v>11</v>
      </c>
      <c r="B37" s="160"/>
      <c r="C37" s="160"/>
      <c r="D37" s="161"/>
    </row>
    <row r="38" spans="1:4" x14ac:dyDescent="0.2">
      <c r="A38" s="2">
        <v>12</v>
      </c>
      <c r="B38" s="160"/>
      <c r="C38" s="160"/>
      <c r="D38" s="161"/>
    </row>
    <row r="39" spans="1:4" x14ac:dyDescent="0.2">
      <c r="A39" s="2">
        <v>13</v>
      </c>
      <c r="B39" s="160"/>
      <c r="C39" s="160"/>
      <c r="D39" s="161"/>
    </row>
    <row r="40" spans="1:4" x14ac:dyDescent="0.2">
      <c r="A40" s="2">
        <v>14</v>
      </c>
      <c r="B40" s="160"/>
      <c r="C40" s="160"/>
      <c r="D40" s="161"/>
    </row>
    <row r="41" spans="1:4" x14ac:dyDescent="0.2">
      <c r="A41" s="2">
        <v>15</v>
      </c>
      <c r="B41" s="160"/>
      <c r="C41" s="160"/>
      <c r="D41" s="161"/>
    </row>
    <row r="42" spans="1:4" x14ac:dyDescent="0.2">
      <c r="A42" s="2">
        <v>16</v>
      </c>
      <c r="B42" s="160"/>
      <c r="C42" s="160"/>
      <c r="D42" s="161"/>
    </row>
    <row r="43" spans="1:4" x14ac:dyDescent="0.2">
      <c r="A43" s="2">
        <v>17</v>
      </c>
      <c r="B43" s="160"/>
      <c r="C43" s="160"/>
      <c r="D43" s="161"/>
    </row>
    <row r="44" spans="1:4" x14ac:dyDescent="0.2">
      <c r="A44" s="2">
        <v>18</v>
      </c>
      <c r="B44" s="160"/>
      <c r="C44" s="160"/>
      <c r="D44" s="161"/>
    </row>
    <row r="45" spans="1:4" x14ac:dyDescent="0.2">
      <c r="A45" s="2">
        <v>19</v>
      </c>
      <c r="B45" s="160"/>
      <c r="C45" s="160"/>
      <c r="D45" s="161"/>
    </row>
    <row r="46" spans="1:4" ht="13.5" thickBot="1" x14ac:dyDescent="0.25">
      <c r="A46" s="2">
        <v>20</v>
      </c>
      <c r="B46" s="160"/>
      <c r="C46" s="160"/>
      <c r="D46" s="163"/>
    </row>
    <row r="47" spans="1:4" ht="13.5" thickBot="1" x14ac:dyDescent="0.25">
      <c r="C47" t="s">
        <v>38</v>
      </c>
      <c r="D47" s="153">
        <f>SUM(D32:D46)</f>
        <v>0</v>
      </c>
    </row>
    <row r="48" spans="1:4" x14ac:dyDescent="0.2">
      <c r="A48" s="3" t="s">
        <v>574</v>
      </c>
    </row>
  </sheetData>
  <sheetProtection algorithmName="SHA-512" hashValue="0zv6FX+IC47DoN3PA6CbmKZcz1D1bH3xENLx8JTMu0pkDVbtHed1HDrZ1fU0TAA5gKGpKbXKoP+gPSqjNSzrfA==" saltValue="6zEejwL6SXX306deCAUZPw==" spinCount="100000" sheet="1" objects="1" scenarios="1"/>
  <phoneticPr fontId="0" type="noConversion"/>
  <pageMargins left="0.75" right="0.75" top="1" bottom="1" header="0.5" footer="0.5"/>
  <pageSetup orientation="portrait" horizontalDpi="300" verticalDpi="300" r:id="rId1"/>
  <headerFooter alignWithMargins="0">
    <oddHeader>&amp;LTD-1 (elec)
Revised 06/18&amp;CPUBLIC SCHOOLS
ANNUAL PUPIL TRANSPORTATION REPORT&amp;R2017-18
Page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0"/>
  </sheetPr>
  <dimension ref="A1:H182"/>
  <sheetViews>
    <sheetView zoomScaleNormal="100" workbookViewId="0">
      <selection sqref="A1:C1"/>
    </sheetView>
  </sheetViews>
  <sheetFormatPr defaultRowHeight="12.75" x14ac:dyDescent="0.2"/>
  <cols>
    <col min="1" max="1" width="6.28515625" style="19" customWidth="1"/>
    <col min="2" max="2" width="30.28515625" customWidth="1"/>
    <col min="3" max="3" width="59.85546875" customWidth="1"/>
    <col min="4" max="4" width="6.42578125" customWidth="1"/>
  </cols>
  <sheetData>
    <row r="1" spans="1:8" ht="33" customHeight="1" x14ac:dyDescent="0.2">
      <c r="A1" s="350" t="s">
        <v>688</v>
      </c>
      <c r="B1" s="350"/>
      <c r="C1" s="350"/>
      <c r="D1" s="4"/>
      <c r="E1" s="4"/>
      <c r="F1" s="4"/>
      <c r="G1" s="4"/>
      <c r="H1" s="4"/>
    </row>
    <row r="2" spans="1:8" ht="14.1" customHeight="1" x14ac:dyDescent="0.2">
      <c r="A2" s="264"/>
      <c r="B2" s="264"/>
      <c r="C2" s="264"/>
      <c r="D2" s="4"/>
      <c r="E2" s="4"/>
      <c r="F2" s="4"/>
      <c r="G2" s="4"/>
      <c r="H2" s="4"/>
    </row>
    <row r="3" spans="1:8" ht="24.75" customHeight="1" x14ac:dyDescent="0.2">
      <c r="A3" s="349" t="s">
        <v>819</v>
      </c>
      <c r="B3" s="349"/>
      <c r="C3" s="349"/>
      <c r="D3" s="34"/>
      <c r="E3" s="4"/>
      <c r="F3" s="4"/>
      <c r="G3" s="4"/>
      <c r="H3" s="4"/>
    </row>
    <row r="4" spans="1:8" x14ac:dyDescent="0.2">
      <c r="A4" s="154"/>
      <c r="B4" s="4" t="s">
        <v>51</v>
      </c>
      <c r="C4" s="4"/>
      <c r="D4" s="4"/>
      <c r="E4" s="4"/>
      <c r="F4" s="4"/>
      <c r="G4" s="4"/>
      <c r="H4" s="4"/>
    </row>
    <row r="5" spans="1:8" x14ac:dyDescent="0.2">
      <c r="A5" s="154"/>
      <c r="B5" s="118" t="s">
        <v>52</v>
      </c>
      <c r="C5" s="4"/>
      <c r="D5" s="4"/>
      <c r="E5" s="4"/>
      <c r="F5" s="4"/>
      <c r="G5" s="4"/>
      <c r="H5" s="4"/>
    </row>
    <row r="6" spans="1:8" x14ac:dyDescent="0.2">
      <c r="A6" s="154"/>
      <c r="B6" s="4" t="s">
        <v>53</v>
      </c>
      <c r="C6" s="4"/>
      <c r="D6" s="4"/>
      <c r="E6" s="4"/>
      <c r="F6" s="4"/>
      <c r="G6" s="4"/>
      <c r="H6" s="4"/>
    </row>
    <row r="7" spans="1:8" x14ac:dyDescent="0.2">
      <c r="A7" s="154"/>
      <c r="B7" s="4" t="s">
        <v>54</v>
      </c>
      <c r="C7" s="4"/>
      <c r="D7" s="4"/>
      <c r="E7" s="4"/>
      <c r="F7" s="4"/>
      <c r="G7" s="4"/>
      <c r="H7" s="4"/>
    </row>
    <row r="8" spans="1:8" x14ac:dyDescent="0.2">
      <c r="A8" s="154"/>
      <c r="B8" s="4" t="s">
        <v>55</v>
      </c>
      <c r="C8" s="4"/>
      <c r="D8" s="4"/>
      <c r="E8" s="4"/>
      <c r="F8" s="4"/>
      <c r="G8" s="4"/>
      <c r="H8" s="4"/>
    </row>
    <row r="9" spans="1:8" x14ac:dyDescent="0.2">
      <c r="A9" s="154"/>
      <c r="B9" s="4" t="s">
        <v>56</v>
      </c>
      <c r="C9" s="66"/>
      <c r="D9" s="4"/>
      <c r="E9" s="4"/>
      <c r="F9" s="4"/>
      <c r="G9" s="4"/>
      <c r="H9" s="4"/>
    </row>
    <row r="10" spans="1:8" ht="14.1" customHeight="1" x14ac:dyDescent="0.2">
      <c r="A10" s="71"/>
      <c r="B10" s="4"/>
      <c r="C10" s="4"/>
      <c r="D10" s="4"/>
      <c r="E10" s="4"/>
      <c r="F10" s="4"/>
      <c r="G10" s="4"/>
      <c r="H10" s="4"/>
    </row>
    <row r="11" spans="1:8" ht="26.25" customHeight="1" x14ac:dyDescent="0.2">
      <c r="A11" s="349" t="s">
        <v>57</v>
      </c>
      <c r="B11" s="349"/>
      <c r="C11" s="349"/>
      <c r="D11" s="4"/>
      <c r="E11" s="4"/>
      <c r="F11" s="4"/>
      <c r="G11" s="4"/>
      <c r="H11" s="4"/>
    </row>
    <row r="12" spans="1:8" x14ac:dyDescent="0.2">
      <c r="A12" s="154"/>
      <c r="B12" s="4"/>
      <c r="C12" s="4"/>
      <c r="D12" s="4"/>
      <c r="E12" s="4"/>
      <c r="F12" s="4"/>
      <c r="G12" s="4"/>
      <c r="H12" s="4"/>
    </row>
    <row r="13" spans="1:8" ht="14.1" customHeight="1" x14ac:dyDescent="0.2">
      <c r="A13" s="121"/>
      <c r="B13" s="4"/>
      <c r="C13" s="4"/>
      <c r="D13" s="4"/>
      <c r="E13" s="4"/>
      <c r="F13" s="4"/>
      <c r="G13" s="4"/>
      <c r="H13" s="4"/>
    </row>
    <row r="14" spans="1:8" x14ac:dyDescent="0.2">
      <c r="A14" s="120" t="s">
        <v>18</v>
      </c>
      <c r="B14" s="4"/>
      <c r="C14" s="4"/>
      <c r="D14" s="4"/>
      <c r="E14" s="4"/>
      <c r="F14" s="4"/>
      <c r="G14" s="4"/>
      <c r="H14" s="4"/>
    </row>
    <row r="15" spans="1:8" x14ac:dyDescent="0.2">
      <c r="A15" s="154"/>
      <c r="B15" s="4"/>
      <c r="C15" s="4"/>
      <c r="D15" s="4"/>
      <c r="E15" s="4"/>
      <c r="F15" s="4"/>
      <c r="G15" s="4"/>
      <c r="H15" s="4"/>
    </row>
    <row r="16" spans="1:8" ht="14.1" customHeight="1" x14ac:dyDescent="0.2">
      <c r="A16" s="71"/>
      <c r="B16" s="4"/>
      <c r="C16" s="4"/>
      <c r="D16" s="4"/>
      <c r="E16" s="4"/>
      <c r="F16" s="4"/>
      <c r="G16" s="4"/>
      <c r="H16" s="4"/>
    </row>
    <row r="17" spans="1:8" x14ac:dyDescent="0.2">
      <c r="A17" s="90" t="s">
        <v>60</v>
      </c>
      <c r="B17" s="4"/>
      <c r="C17" s="4"/>
      <c r="D17" s="4"/>
      <c r="E17" s="4"/>
      <c r="F17" s="4"/>
      <c r="G17" s="4"/>
      <c r="H17" s="4"/>
    </row>
    <row r="18" spans="1:8" x14ac:dyDescent="0.2">
      <c r="A18" s="154"/>
      <c r="B18" s="4" t="s">
        <v>51</v>
      </c>
      <c r="C18" s="4"/>
      <c r="D18" s="4"/>
      <c r="E18" s="4"/>
      <c r="F18" s="4"/>
      <c r="G18" s="4"/>
      <c r="H18" s="4"/>
    </row>
    <row r="19" spans="1:8" x14ac:dyDescent="0.2">
      <c r="A19" s="154"/>
      <c r="B19" s="4" t="s">
        <v>52</v>
      </c>
      <c r="C19" s="4"/>
      <c r="D19" s="4"/>
      <c r="E19" s="4"/>
      <c r="F19" s="4"/>
      <c r="G19" s="4"/>
      <c r="H19" s="4"/>
    </row>
    <row r="20" spans="1:8" x14ac:dyDescent="0.2">
      <c r="A20" s="154"/>
      <c r="B20" s="4" t="s">
        <v>53</v>
      </c>
      <c r="C20" s="4"/>
      <c r="D20" s="4"/>
      <c r="E20" s="4"/>
      <c r="F20" s="4"/>
      <c r="G20" s="4"/>
      <c r="H20" s="4"/>
    </row>
    <row r="21" spans="1:8" x14ac:dyDescent="0.2">
      <c r="A21" s="154"/>
      <c r="B21" s="4" t="s">
        <v>54</v>
      </c>
      <c r="C21" s="4"/>
      <c r="D21" s="4"/>
      <c r="E21" s="4"/>
      <c r="F21" s="4"/>
      <c r="G21" s="4"/>
      <c r="H21" s="4"/>
    </row>
    <row r="22" spans="1:8" x14ac:dyDescent="0.2">
      <c r="A22" s="154"/>
      <c r="B22" s="4" t="s">
        <v>55</v>
      </c>
      <c r="C22" s="4"/>
      <c r="D22" s="4" t="s">
        <v>542</v>
      </c>
      <c r="E22" s="4"/>
      <c r="F22" s="4"/>
      <c r="G22" s="4"/>
      <c r="H22" s="4"/>
    </row>
    <row r="23" spans="1:8" x14ac:dyDescent="0.2">
      <c r="A23" s="154"/>
      <c r="B23" s="4" t="s">
        <v>56</v>
      </c>
      <c r="C23" s="66"/>
      <c r="D23" s="4"/>
      <c r="E23" s="4"/>
      <c r="F23" s="4"/>
      <c r="G23" s="4"/>
      <c r="H23" s="4"/>
    </row>
    <row r="24" spans="1:8" ht="14.1" customHeight="1" x14ac:dyDescent="0.2">
      <c r="A24" s="71"/>
      <c r="B24" s="4"/>
      <c r="C24" s="4"/>
      <c r="D24" s="4"/>
      <c r="E24" s="4"/>
      <c r="F24" s="4"/>
      <c r="G24" s="4"/>
      <c r="H24" s="4"/>
    </row>
    <row r="25" spans="1:8" x14ac:dyDescent="0.2">
      <c r="A25" s="90" t="s">
        <v>61</v>
      </c>
      <c r="B25" s="4"/>
      <c r="C25" s="4"/>
      <c r="D25" s="4"/>
      <c r="E25" s="4"/>
      <c r="F25" s="4"/>
      <c r="G25" s="4"/>
      <c r="H25" s="4"/>
    </row>
    <row r="26" spans="1:8" x14ac:dyDescent="0.2">
      <c r="A26" s="154"/>
      <c r="B26" s="4"/>
      <c r="C26" s="4"/>
      <c r="D26" s="4"/>
      <c r="E26" s="4"/>
      <c r="F26" s="4"/>
      <c r="G26" s="4"/>
      <c r="H26" s="4"/>
    </row>
    <row r="27" spans="1:8" ht="14.1" customHeight="1" x14ac:dyDescent="0.2">
      <c r="A27" s="119"/>
      <c r="B27" s="4"/>
      <c r="C27" s="4"/>
      <c r="D27" s="4"/>
      <c r="E27" s="4"/>
      <c r="F27" s="4"/>
      <c r="G27" s="4"/>
      <c r="H27" s="4"/>
    </row>
    <row r="28" spans="1:8" x14ac:dyDescent="0.2">
      <c r="A28" s="90" t="s">
        <v>16</v>
      </c>
      <c r="B28" s="4"/>
      <c r="C28" s="4"/>
      <c r="D28" s="4"/>
      <c r="E28" s="4"/>
      <c r="F28" s="4"/>
      <c r="G28" s="4"/>
      <c r="H28" s="4"/>
    </row>
    <row r="29" spans="1:8" x14ac:dyDescent="0.2">
      <c r="A29" s="154"/>
      <c r="B29" s="4"/>
      <c r="C29" s="4"/>
      <c r="D29" s="4"/>
      <c r="E29" s="4"/>
      <c r="F29" s="4"/>
      <c r="G29" s="4"/>
      <c r="H29" s="4"/>
    </row>
    <row r="30" spans="1:8" ht="14.1" customHeight="1" x14ac:dyDescent="0.2">
      <c r="A30" s="71"/>
      <c r="B30" s="4"/>
      <c r="C30" s="4"/>
      <c r="D30" s="4"/>
      <c r="E30" s="4"/>
      <c r="F30" s="4"/>
      <c r="G30" s="4"/>
      <c r="H30" s="4"/>
    </row>
    <row r="31" spans="1:8" x14ac:dyDescent="0.2">
      <c r="A31" s="90" t="s">
        <v>62</v>
      </c>
      <c r="B31" s="119"/>
      <c r="C31" s="4"/>
      <c r="D31" s="4"/>
      <c r="E31" s="4"/>
      <c r="F31" s="4"/>
      <c r="G31" s="4"/>
      <c r="H31" s="4"/>
    </row>
    <row r="32" spans="1:8" x14ac:dyDescent="0.2">
      <c r="A32" s="154"/>
      <c r="B32" s="4" t="s">
        <v>63</v>
      </c>
      <c r="C32" s="4"/>
      <c r="D32" s="4"/>
      <c r="E32" s="4"/>
      <c r="F32" s="4"/>
      <c r="G32" s="4"/>
      <c r="H32" s="4"/>
    </row>
    <row r="33" spans="1:8" x14ac:dyDescent="0.2">
      <c r="A33" s="154"/>
      <c r="B33" s="4" t="s">
        <v>64</v>
      </c>
      <c r="C33" s="4"/>
      <c r="D33" s="4"/>
      <c r="E33" s="4"/>
      <c r="F33" s="4"/>
      <c r="G33" s="4"/>
      <c r="H33" s="4"/>
    </row>
    <row r="34" spans="1:8" x14ac:dyDescent="0.2">
      <c r="A34" s="154"/>
      <c r="B34" s="4" t="s">
        <v>65</v>
      </c>
      <c r="C34" s="4"/>
      <c r="D34" s="4"/>
      <c r="E34" s="4"/>
      <c r="F34" s="4"/>
      <c r="G34" s="4"/>
      <c r="H34" s="4"/>
    </row>
    <row r="35" spans="1:8" x14ac:dyDescent="0.2">
      <c r="A35" s="154"/>
      <c r="B35" s="4" t="s">
        <v>66</v>
      </c>
      <c r="C35" s="4"/>
      <c r="D35" s="4"/>
      <c r="E35" s="4"/>
      <c r="F35" s="4"/>
      <c r="G35" s="4"/>
      <c r="H35" s="4"/>
    </row>
    <row r="36" spans="1:8" x14ac:dyDescent="0.2">
      <c r="A36" s="154"/>
      <c r="B36" s="4" t="s">
        <v>67</v>
      </c>
      <c r="C36" s="4"/>
      <c r="D36" s="4"/>
      <c r="E36" s="4"/>
      <c r="F36" s="4"/>
      <c r="G36" s="4"/>
      <c r="H36" s="4"/>
    </row>
    <row r="37" spans="1:8" x14ac:dyDescent="0.2">
      <c r="A37" s="154"/>
      <c r="B37" s="4" t="s">
        <v>68</v>
      </c>
      <c r="C37" s="4"/>
      <c r="D37" s="4"/>
      <c r="E37" s="4"/>
      <c r="F37" s="4"/>
      <c r="G37" s="4"/>
      <c r="H37" s="4"/>
    </row>
    <row r="38" spans="1:8" x14ac:dyDescent="0.2">
      <c r="A38" s="154"/>
      <c r="B38" s="4" t="s">
        <v>69</v>
      </c>
      <c r="C38" s="4"/>
      <c r="D38" s="4"/>
      <c r="E38" s="4"/>
      <c r="F38" s="4"/>
      <c r="G38" s="4"/>
      <c r="H38" s="4"/>
    </row>
    <row r="39" spans="1:8" x14ac:dyDescent="0.2">
      <c r="A39" s="154"/>
      <c r="B39" s="4" t="s">
        <v>70</v>
      </c>
      <c r="C39" s="4"/>
      <c r="D39" s="4"/>
      <c r="E39" s="4"/>
      <c r="F39" s="4"/>
      <c r="G39" s="4"/>
      <c r="H39" s="4"/>
    </row>
    <row r="40" spans="1:8" x14ac:dyDescent="0.2">
      <c r="A40" s="154"/>
      <c r="B40" s="4" t="s">
        <v>71</v>
      </c>
      <c r="C40" s="4"/>
      <c r="D40" s="4"/>
      <c r="E40" s="4"/>
      <c r="F40" s="4"/>
      <c r="G40" s="4"/>
      <c r="H40" s="4"/>
    </row>
    <row r="41" spans="1:8" x14ac:dyDescent="0.2">
      <c r="A41" s="154"/>
      <c r="B41" s="4" t="s">
        <v>56</v>
      </c>
      <c r="C41" s="66"/>
      <c r="D41" s="4"/>
      <c r="E41" s="4"/>
      <c r="F41" s="4"/>
      <c r="G41" s="4"/>
      <c r="H41" s="4"/>
    </row>
    <row r="42" spans="1:8" ht="14.1" customHeight="1" x14ac:dyDescent="0.2">
      <c r="B42" s="4"/>
      <c r="C42" s="4"/>
      <c r="D42" s="4"/>
      <c r="E42" s="4"/>
      <c r="F42" s="4"/>
      <c r="G42" s="4"/>
      <c r="H42" s="4"/>
    </row>
    <row r="43" spans="1:8" x14ac:dyDescent="0.2">
      <c r="A43" s="90" t="s">
        <v>72</v>
      </c>
      <c r="B43" s="4"/>
      <c r="C43" s="4"/>
      <c r="D43" s="4"/>
      <c r="E43" s="4"/>
      <c r="F43" s="4"/>
      <c r="G43" s="4"/>
      <c r="H43" s="4"/>
    </row>
    <row r="44" spans="1:8" x14ac:dyDescent="0.2">
      <c r="A44" s="154"/>
      <c r="B44" s="4" t="s">
        <v>73</v>
      </c>
      <c r="C44" s="4"/>
      <c r="D44" s="4"/>
      <c r="E44" s="4"/>
      <c r="F44" s="4"/>
      <c r="G44" s="4"/>
      <c r="H44" s="4"/>
    </row>
    <row r="45" spans="1:8" x14ac:dyDescent="0.2">
      <c r="A45" s="154"/>
      <c r="B45" s="4" t="s">
        <v>74</v>
      </c>
      <c r="C45" s="4"/>
      <c r="D45" s="4"/>
      <c r="E45" s="4"/>
      <c r="F45" s="4"/>
      <c r="G45" s="4"/>
      <c r="H45" s="4"/>
    </row>
    <row r="46" spans="1:8" x14ac:dyDescent="0.2">
      <c r="A46" s="154"/>
      <c r="B46" s="4" t="s">
        <v>75</v>
      </c>
      <c r="C46" s="4"/>
      <c r="D46" s="4"/>
      <c r="E46" s="4"/>
      <c r="F46" s="4"/>
      <c r="G46" s="4"/>
      <c r="H46" s="4"/>
    </row>
    <row r="47" spans="1:8" ht="14.1" customHeight="1" x14ac:dyDescent="0.2">
      <c r="A47" s="71"/>
      <c r="B47" s="4"/>
      <c r="C47" s="4"/>
      <c r="D47" s="4"/>
      <c r="E47" s="4"/>
      <c r="F47" s="4"/>
      <c r="G47" s="4"/>
      <c r="H47" s="4"/>
    </row>
    <row r="48" spans="1:8" x14ac:dyDescent="0.2">
      <c r="A48" s="90" t="s">
        <v>76</v>
      </c>
      <c r="B48" s="4"/>
      <c r="C48" s="4"/>
      <c r="D48" s="4"/>
      <c r="E48" s="4"/>
      <c r="F48" s="4"/>
      <c r="G48" s="4"/>
      <c r="H48" s="4"/>
    </row>
    <row r="49" spans="1:8" x14ac:dyDescent="0.2">
      <c r="A49" s="155"/>
      <c r="B49" s="4" t="s">
        <v>77</v>
      </c>
      <c r="C49" s="4"/>
      <c r="D49" s="4"/>
      <c r="E49" s="4"/>
      <c r="F49" s="4"/>
      <c r="G49" s="4"/>
      <c r="H49" s="4"/>
    </row>
    <row r="50" spans="1:8" x14ac:dyDescent="0.2">
      <c r="A50" s="155"/>
      <c r="B50" s="4" t="s">
        <v>73</v>
      </c>
      <c r="C50" s="4"/>
      <c r="D50" s="4"/>
      <c r="E50" s="4"/>
      <c r="F50" s="4"/>
      <c r="G50" s="4"/>
      <c r="H50" s="4"/>
    </row>
    <row r="51" spans="1:8" ht="14.1" customHeight="1" x14ac:dyDescent="0.2">
      <c r="B51" s="4"/>
      <c r="C51" s="4"/>
      <c r="D51" s="4"/>
      <c r="E51" s="4"/>
      <c r="F51" s="4"/>
      <c r="G51" s="4"/>
      <c r="H51" s="4"/>
    </row>
    <row r="52" spans="1:8" x14ac:dyDescent="0.2">
      <c r="A52" s="90" t="s">
        <v>78</v>
      </c>
      <c r="B52" s="4"/>
      <c r="C52" s="4"/>
      <c r="D52" s="4"/>
      <c r="E52" s="4"/>
      <c r="F52" s="4"/>
      <c r="G52" s="4"/>
      <c r="H52" s="4"/>
    </row>
    <row r="53" spans="1:8" x14ac:dyDescent="0.2">
      <c r="A53" s="155"/>
      <c r="B53" s="4" t="s">
        <v>79</v>
      </c>
      <c r="C53" s="4"/>
      <c r="D53" s="4"/>
      <c r="E53" s="4"/>
      <c r="F53" s="4"/>
      <c r="G53" s="4"/>
      <c r="H53" s="4"/>
    </row>
    <row r="54" spans="1:8" x14ac:dyDescent="0.2">
      <c r="A54" s="154"/>
      <c r="B54" s="4" t="s">
        <v>73</v>
      </c>
      <c r="C54" s="4"/>
      <c r="D54" s="4"/>
      <c r="E54" s="4"/>
      <c r="F54" s="4"/>
      <c r="G54" s="4"/>
      <c r="H54" s="4"/>
    </row>
    <row r="55" spans="1:8" ht="14.1" customHeight="1" x14ac:dyDescent="0.2">
      <c r="B55" s="4"/>
      <c r="C55" s="4"/>
      <c r="D55" s="4"/>
      <c r="E55" s="4"/>
      <c r="F55" s="4"/>
      <c r="G55" s="4"/>
      <c r="H55" s="4"/>
    </row>
    <row r="56" spans="1:8" x14ac:dyDescent="0.2">
      <c r="A56" s="90" t="s">
        <v>80</v>
      </c>
      <c r="B56" s="4"/>
      <c r="C56" s="4"/>
      <c r="D56" s="4"/>
      <c r="E56" s="4"/>
      <c r="F56" s="4"/>
      <c r="G56" s="4"/>
      <c r="H56" s="4"/>
    </row>
    <row r="57" spans="1:8" x14ac:dyDescent="0.2">
      <c r="A57" s="156"/>
      <c r="B57" s="4" t="s">
        <v>81</v>
      </c>
      <c r="C57" s="4"/>
      <c r="D57" s="4"/>
      <c r="E57" s="4"/>
      <c r="F57" s="4"/>
      <c r="G57" s="4"/>
      <c r="H57" s="4"/>
    </row>
    <row r="58" spans="1:8" x14ac:dyDescent="0.2">
      <c r="A58" s="156"/>
      <c r="B58" s="4" t="s">
        <v>82</v>
      </c>
      <c r="C58" s="4"/>
      <c r="D58" s="4"/>
      <c r="E58" s="4"/>
      <c r="F58" s="4"/>
      <c r="G58" s="4"/>
      <c r="H58" s="4"/>
    </row>
    <row r="59" spans="1:8" x14ac:dyDescent="0.2">
      <c r="A59" s="156"/>
      <c r="B59" s="4" t="s">
        <v>83</v>
      </c>
      <c r="C59" s="4"/>
      <c r="D59" s="4"/>
      <c r="E59" s="4"/>
      <c r="F59" s="4"/>
      <c r="G59" s="4"/>
      <c r="H59" s="4"/>
    </row>
    <row r="60" spans="1:8" x14ac:dyDescent="0.2">
      <c r="A60" s="156"/>
      <c r="B60" s="4" t="s">
        <v>56</v>
      </c>
      <c r="C60" s="66"/>
      <c r="D60" s="4"/>
      <c r="E60" s="4"/>
      <c r="F60" s="4"/>
      <c r="G60" s="4"/>
      <c r="H60" s="4"/>
    </row>
    <row r="61" spans="1:8" ht="14.1" customHeight="1" x14ac:dyDescent="0.2">
      <c r="B61" s="4"/>
      <c r="C61" s="4"/>
      <c r="D61" s="4"/>
      <c r="E61" s="4"/>
      <c r="F61" s="4"/>
      <c r="G61" s="4"/>
      <c r="H61" s="4"/>
    </row>
    <row r="62" spans="1:8" x14ac:dyDescent="0.2">
      <c r="A62" s="171" t="s">
        <v>19</v>
      </c>
      <c r="B62" s="67"/>
      <c r="C62" s="67"/>
    </row>
    <row r="63" spans="1:8" x14ac:dyDescent="0.2">
      <c r="A63" s="154"/>
      <c r="B63" s="67" t="s">
        <v>81</v>
      </c>
      <c r="C63" s="67"/>
    </row>
    <row r="64" spans="1:8" x14ac:dyDescent="0.2">
      <c r="A64" s="154"/>
      <c r="B64" s="67" t="s">
        <v>82</v>
      </c>
      <c r="C64" s="67"/>
    </row>
    <row r="65" spans="1:3" x14ac:dyDescent="0.2">
      <c r="A65" s="154"/>
      <c r="B65" s="67" t="s">
        <v>83</v>
      </c>
      <c r="C65" s="67"/>
    </row>
    <row r="66" spans="1:3" x14ac:dyDescent="0.2">
      <c r="A66" s="154"/>
      <c r="B66" s="67" t="s">
        <v>56</v>
      </c>
      <c r="C66" s="66"/>
    </row>
    <row r="67" spans="1:3" s="40" customFormat="1" x14ac:dyDescent="0.2">
      <c r="A67" s="119"/>
      <c r="B67" s="67"/>
      <c r="C67" s="122"/>
    </row>
    <row r="68" spans="1:3" x14ac:dyDescent="0.2">
      <c r="A68" s="207"/>
      <c r="B68" s="55"/>
      <c r="C68" s="173"/>
    </row>
    <row r="69" spans="1:3" x14ac:dyDescent="0.2">
      <c r="A69" s="119"/>
      <c r="B69" s="173"/>
      <c r="C69" s="173"/>
    </row>
    <row r="70" spans="1:3" x14ac:dyDescent="0.2">
      <c r="A70" s="119"/>
      <c r="B70" s="173"/>
      <c r="C70" s="122"/>
    </row>
    <row r="71" spans="1:3" x14ac:dyDescent="0.2">
      <c r="A71" s="119"/>
      <c r="B71" s="173"/>
      <c r="C71" s="122"/>
    </row>
    <row r="72" spans="1:3" x14ac:dyDescent="0.2">
      <c r="A72" s="208"/>
      <c r="B72" s="55"/>
      <c r="C72" s="173"/>
    </row>
    <row r="73" spans="1:3" x14ac:dyDescent="0.2">
      <c r="A73" s="119"/>
      <c r="B73" s="173"/>
      <c r="C73" s="173"/>
    </row>
    <row r="74" spans="1:3" x14ac:dyDescent="0.2">
      <c r="A74" s="119"/>
      <c r="B74" s="173"/>
      <c r="C74" s="173"/>
    </row>
    <row r="75" spans="1:3" x14ac:dyDescent="0.2">
      <c r="A75" s="119"/>
      <c r="B75" s="173"/>
      <c r="C75" s="173"/>
    </row>
    <row r="76" spans="1:3" x14ac:dyDescent="0.2">
      <c r="A76" s="119"/>
      <c r="B76" s="173"/>
      <c r="C76" s="173"/>
    </row>
    <row r="77" spans="1:3" x14ac:dyDescent="0.2">
      <c r="A77" s="119"/>
      <c r="B77" s="173"/>
      <c r="C77" s="173"/>
    </row>
    <row r="78" spans="1:3" x14ac:dyDescent="0.2">
      <c r="A78" s="119"/>
      <c r="B78" s="173"/>
      <c r="C78" s="122"/>
    </row>
    <row r="79" spans="1:3" x14ac:dyDescent="0.2">
      <c r="A79" s="119"/>
      <c r="B79" s="173"/>
      <c r="C79" s="55"/>
    </row>
    <row r="80" spans="1:3" x14ac:dyDescent="0.2">
      <c r="A80" s="119"/>
      <c r="B80" s="173"/>
      <c r="C80" s="55"/>
    </row>
    <row r="81" spans="1:3" x14ac:dyDescent="0.2">
      <c r="A81" s="119"/>
      <c r="B81" s="173"/>
      <c r="C81" s="55"/>
    </row>
    <row r="82" spans="1:3" x14ac:dyDescent="0.2">
      <c r="A82" s="119"/>
      <c r="B82" s="173"/>
      <c r="C82" s="55"/>
    </row>
    <row r="83" spans="1:3" x14ac:dyDescent="0.2">
      <c r="A83" s="119"/>
      <c r="B83" s="173"/>
      <c r="C83" s="122"/>
    </row>
    <row r="84" spans="1:3" x14ac:dyDescent="0.2">
      <c r="A84" s="210"/>
      <c r="B84" s="55"/>
      <c r="C84" s="209"/>
    </row>
    <row r="85" spans="1:3" x14ac:dyDescent="0.2">
      <c r="A85" s="119"/>
      <c r="B85" s="173"/>
      <c r="C85" s="17"/>
    </row>
    <row r="86" spans="1:3" x14ac:dyDescent="0.2">
      <c r="A86" s="119"/>
      <c r="B86" s="173"/>
      <c r="C86" s="17"/>
    </row>
    <row r="87" spans="1:3" x14ac:dyDescent="0.2">
      <c r="B87" s="4"/>
      <c r="C87" s="4"/>
    </row>
    <row r="88" spans="1:3" x14ac:dyDescent="0.2">
      <c r="B88" s="4"/>
      <c r="C88" s="4"/>
    </row>
    <row r="89" spans="1:3" x14ac:dyDescent="0.2">
      <c r="B89" s="4"/>
      <c r="C89" s="4"/>
    </row>
    <row r="90" spans="1:3" x14ac:dyDescent="0.2">
      <c r="B90" s="4"/>
      <c r="C90" s="4"/>
    </row>
    <row r="91" spans="1:3" x14ac:dyDescent="0.2">
      <c r="B91" s="4"/>
      <c r="C91" s="4"/>
    </row>
    <row r="92" spans="1:3" x14ac:dyDescent="0.2">
      <c r="B92" s="4"/>
      <c r="C92" s="4"/>
    </row>
    <row r="93" spans="1:3" x14ac:dyDescent="0.2">
      <c r="B93" s="4"/>
      <c r="C93" s="4"/>
    </row>
    <row r="94" spans="1:3" x14ac:dyDescent="0.2">
      <c r="B94" s="4"/>
      <c r="C94" s="4"/>
    </row>
    <row r="95" spans="1:3" x14ac:dyDescent="0.2">
      <c r="B95" s="4"/>
      <c r="C95" s="4"/>
    </row>
    <row r="96" spans="1:3" x14ac:dyDescent="0.2">
      <c r="B96" s="4"/>
      <c r="C96" s="4"/>
    </row>
    <row r="97" spans="2:3" x14ac:dyDescent="0.2">
      <c r="B97" s="4"/>
      <c r="C97" s="4"/>
    </row>
    <row r="98" spans="2:3" x14ac:dyDescent="0.2">
      <c r="B98" s="4"/>
      <c r="C98" s="4"/>
    </row>
    <row r="99" spans="2:3" x14ac:dyDescent="0.2">
      <c r="B99" s="4"/>
      <c r="C99" s="4"/>
    </row>
    <row r="100" spans="2:3" x14ac:dyDescent="0.2">
      <c r="B100" s="4"/>
      <c r="C100" s="4"/>
    </row>
    <row r="101" spans="2:3" x14ac:dyDescent="0.2">
      <c r="B101" s="4"/>
      <c r="C101" s="4"/>
    </row>
    <row r="102" spans="2:3" x14ac:dyDescent="0.2">
      <c r="B102" s="4"/>
      <c r="C102" s="4"/>
    </row>
    <row r="103" spans="2:3" x14ac:dyDescent="0.2">
      <c r="B103" s="4"/>
      <c r="C103" s="4"/>
    </row>
    <row r="104" spans="2:3" x14ac:dyDescent="0.2">
      <c r="B104" s="4"/>
      <c r="C104" s="4"/>
    </row>
    <row r="105" spans="2:3" x14ac:dyDescent="0.2">
      <c r="B105" s="4"/>
      <c r="C105" s="4"/>
    </row>
    <row r="106" spans="2:3" x14ac:dyDescent="0.2">
      <c r="B106" s="4"/>
      <c r="C106" s="4"/>
    </row>
    <row r="107" spans="2:3" x14ac:dyDescent="0.2">
      <c r="B107" s="4"/>
      <c r="C107" s="4"/>
    </row>
    <row r="108" spans="2:3" x14ac:dyDescent="0.2">
      <c r="B108" s="4"/>
      <c r="C108" s="4"/>
    </row>
    <row r="109" spans="2:3" x14ac:dyDescent="0.2">
      <c r="B109" s="4"/>
      <c r="C109" s="4"/>
    </row>
    <row r="110" spans="2:3" x14ac:dyDescent="0.2">
      <c r="B110" s="4"/>
      <c r="C110" s="4"/>
    </row>
    <row r="111" spans="2:3" x14ac:dyDescent="0.2">
      <c r="B111" s="4"/>
      <c r="C111" s="4"/>
    </row>
    <row r="112" spans="2:3" x14ac:dyDescent="0.2">
      <c r="B112" s="4"/>
      <c r="C112" s="4"/>
    </row>
    <row r="113" spans="2:3" x14ac:dyDescent="0.2">
      <c r="B113" s="4"/>
      <c r="C113" s="4"/>
    </row>
    <row r="114" spans="2:3" x14ac:dyDescent="0.2">
      <c r="B114" s="4"/>
      <c r="C114" s="4"/>
    </row>
    <row r="115" spans="2:3" x14ac:dyDescent="0.2">
      <c r="B115" s="4"/>
      <c r="C115" s="4"/>
    </row>
    <row r="116" spans="2:3" x14ac:dyDescent="0.2">
      <c r="B116" s="4"/>
      <c r="C116" s="4"/>
    </row>
    <row r="117" spans="2:3" x14ac:dyDescent="0.2">
      <c r="B117" s="4"/>
      <c r="C117" s="4"/>
    </row>
    <row r="118" spans="2:3" x14ac:dyDescent="0.2">
      <c r="B118" s="4"/>
      <c r="C118" s="4"/>
    </row>
    <row r="119" spans="2:3" x14ac:dyDescent="0.2">
      <c r="B119" s="4"/>
      <c r="C119" s="4"/>
    </row>
    <row r="120" spans="2:3" x14ac:dyDescent="0.2">
      <c r="B120" s="4"/>
      <c r="C120" s="4"/>
    </row>
    <row r="121" spans="2:3" x14ac:dyDescent="0.2">
      <c r="B121" s="4"/>
      <c r="C121" s="4"/>
    </row>
    <row r="122" spans="2:3" x14ac:dyDescent="0.2">
      <c r="B122" s="4"/>
      <c r="C122" s="4"/>
    </row>
    <row r="123" spans="2:3" x14ac:dyDescent="0.2">
      <c r="B123" s="4"/>
      <c r="C123" s="4"/>
    </row>
    <row r="124" spans="2:3" x14ac:dyDescent="0.2">
      <c r="B124" s="4"/>
      <c r="C124" s="4"/>
    </row>
    <row r="125" spans="2:3" x14ac:dyDescent="0.2">
      <c r="B125" s="4"/>
      <c r="C125" s="4"/>
    </row>
    <row r="126" spans="2:3" x14ac:dyDescent="0.2">
      <c r="B126" s="4"/>
      <c r="C126" s="4"/>
    </row>
    <row r="127" spans="2:3" x14ac:dyDescent="0.2">
      <c r="B127" s="4"/>
      <c r="C127" s="4"/>
    </row>
    <row r="128" spans="2:3" x14ac:dyDescent="0.2">
      <c r="B128" s="4"/>
      <c r="C128" s="4"/>
    </row>
    <row r="129" spans="2:3" x14ac:dyDescent="0.2">
      <c r="B129" s="4"/>
      <c r="C129" s="4"/>
    </row>
    <row r="130" spans="2:3" x14ac:dyDescent="0.2">
      <c r="B130" s="4"/>
      <c r="C130" s="4"/>
    </row>
    <row r="131" spans="2:3" x14ac:dyDescent="0.2">
      <c r="B131" s="4"/>
      <c r="C131" s="4"/>
    </row>
    <row r="132" spans="2:3" x14ac:dyDescent="0.2">
      <c r="B132" s="4"/>
      <c r="C132" s="4"/>
    </row>
    <row r="133" spans="2:3" x14ac:dyDescent="0.2">
      <c r="B133" s="4"/>
      <c r="C133" s="4"/>
    </row>
    <row r="134" spans="2:3" x14ac:dyDescent="0.2">
      <c r="B134" s="4"/>
      <c r="C134" s="4"/>
    </row>
    <row r="135" spans="2:3" x14ac:dyDescent="0.2">
      <c r="B135" s="4"/>
      <c r="C135" s="4"/>
    </row>
    <row r="136" spans="2:3" x14ac:dyDescent="0.2">
      <c r="B136" s="4"/>
      <c r="C136" s="4"/>
    </row>
    <row r="137" spans="2:3" x14ac:dyDescent="0.2">
      <c r="B137" s="4"/>
      <c r="C137" s="4"/>
    </row>
    <row r="138" spans="2:3" x14ac:dyDescent="0.2">
      <c r="B138" s="4"/>
      <c r="C138" s="4"/>
    </row>
    <row r="139" spans="2:3" x14ac:dyDescent="0.2">
      <c r="B139" s="4"/>
      <c r="C139" s="4"/>
    </row>
    <row r="140" spans="2:3" x14ac:dyDescent="0.2">
      <c r="B140" s="4"/>
      <c r="C140" s="4"/>
    </row>
    <row r="141" spans="2:3" x14ac:dyDescent="0.2">
      <c r="B141" s="4"/>
      <c r="C141" s="4"/>
    </row>
    <row r="142" spans="2:3" x14ac:dyDescent="0.2">
      <c r="B142" s="4"/>
      <c r="C142" s="4"/>
    </row>
    <row r="143" spans="2:3" x14ac:dyDescent="0.2">
      <c r="B143" s="4"/>
      <c r="C143" s="4"/>
    </row>
    <row r="144" spans="2:3" x14ac:dyDescent="0.2">
      <c r="B144" s="4"/>
      <c r="C144" s="4"/>
    </row>
    <row r="145" spans="2:3" x14ac:dyDescent="0.2">
      <c r="B145" s="4"/>
      <c r="C145" s="4"/>
    </row>
    <row r="146" spans="2:3" x14ac:dyDescent="0.2">
      <c r="B146" s="4"/>
      <c r="C146" s="4"/>
    </row>
    <row r="147" spans="2:3" x14ac:dyDescent="0.2">
      <c r="B147" s="4"/>
      <c r="C147" s="4"/>
    </row>
    <row r="148" spans="2:3" x14ac:dyDescent="0.2">
      <c r="B148" s="4"/>
      <c r="C148" s="4"/>
    </row>
    <row r="149" spans="2:3" x14ac:dyDescent="0.2">
      <c r="B149" s="4"/>
      <c r="C149" s="4"/>
    </row>
    <row r="150" spans="2:3" x14ac:dyDescent="0.2">
      <c r="B150" s="4"/>
      <c r="C150" s="4"/>
    </row>
    <row r="151" spans="2:3" x14ac:dyDescent="0.2">
      <c r="B151" s="4"/>
      <c r="C151" s="4"/>
    </row>
    <row r="152" spans="2:3" x14ac:dyDescent="0.2">
      <c r="B152" s="4"/>
      <c r="C152" s="4"/>
    </row>
    <row r="153" spans="2:3" x14ac:dyDescent="0.2">
      <c r="C153" s="4"/>
    </row>
    <row r="164" spans="1:1" x14ac:dyDescent="0.2">
      <c r="A164" s="117" t="s">
        <v>15</v>
      </c>
    </row>
    <row r="167" spans="1:1" x14ac:dyDescent="0.2">
      <c r="A167" s="117" t="s">
        <v>58</v>
      </c>
    </row>
    <row r="168" spans="1:1" x14ac:dyDescent="0.2">
      <c r="A168" s="117" t="s">
        <v>59</v>
      </c>
    </row>
    <row r="169" spans="1:1" x14ac:dyDescent="0.2">
      <c r="A169" s="117" t="s">
        <v>10</v>
      </c>
    </row>
    <row r="170" spans="1:1" x14ac:dyDescent="0.2">
      <c r="A170" s="117" t="s">
        <v>11</v>
      </c>
    </row>
    <row r="171" spans="1:1" x14ac:dyDescent="0.2">
      <c r="A171" s="117" t="s">
        <v>73</v>
      </c>
    </row>
    <row r="172" spans="1:1" x14ac:dyDescent="0.2">
      <c r="A172" s="117" t="s">
        <v>15</v>
      </c>
    </row>
    <row r="175" spans="1:1" x14ac:dyDescent="0.2">
      <c r="A175" s="117" t="s">
        <v>15</v>
      </c>
    </row>
    <row r="177" spans="1:1" x14ac:dyDescent="0.2">
      <c r="A177" s="240" t="s">
        <v>806</v>
      </c>
    </row>
    <row r="178" spans="1:1" x14ac:dyDescent="0.2">
      <c r="A178" s="240" t="s">
        <v>807</v>
      </c>
    </row>
    <row r="179" spans="1:1" x14ac:dyDescent="0.2">
      <c r="A179" s="240" t="s">
        <v>808</v>
      </c>
    </row>
    <row r="180" spans="1:1" x14ac:dyDescent="0.2">
      <c r="A180" s="240" t="s">
        <v>809</v>
      </c>
    </row>
    <row r="181" spans="1:1" x14ac:dyDescent="0.2">
      <c r="A181" s="240" t="s">
        <v>810</v>
      </c>
    </row>
    <row r="182" spans="1:1" x14ac:dyDescent="0.2">
      <c r="A182" s="240" t="s">
        <v>811</v>
      </c>
    </row>
  </sheetData>
  <sheetProtection algorithmName="SHA-512" hashValue="keym9YL11f74gUZsm9YdisxbXg52QVkuGdMFTYH5aNyDDq7gNthhPD04tcd8sZ6ebJQEgsVDNg54oV7+MGWNpQ==" saltValue="xAgYAhtm50BnobOY6K2suQ==" spinCount="100000" sheet="1" objects="1" scenarios="1"/>
  <mergeCells count="3">
    <mergeCell ref="A11:C11"/>
    <mergeCell ref="A1:C1"/>
    <mergeCell ref="A3:C3"/>
  </mergeCells>
  <phoneticPr fontId="0" type="noConversion"/>
  <dataValidations count="5">
    <dataValidation type="list" allowBlank="1" showInputMessage="1" showErrorMessage="1" sqref="A166">
      <formula1>$A$166:$A$170</formula1>
    </dataValidation>
    <dataValidation type="list" allowBlank="1" showInputMessage="1" showErrorMessage="1" sqref="A69:A71 A12 A29 A26 A15 A73:A83 A85:A86">
      <formula1>$A$166:$A$168</formula1>
    </dataValidation>
    <dataValidation type="list" allowBlank="1" showInputMessage="1" showErrorMessage="1" sqref="B31 B5">
      <formula1>$A$166:$A$172</formula1>
    </dataValidation>
    <dataValidation type="list" allowBlank="1" showInputMessage="1" showErrorMessage="1" sqref="A4:A9 A63:A66 A32:A41 A13 A18:A23">
      <formula1>$A$163:$A$164</formula1>
    </dataValidation>
    <dataValidation type="decimal" operator="greaterThanOrEqual" allowBlank="1" showInputMessage="1" showErrorMessage="1" sqref="A57:A60">
      <formula1>0</formula1>
    </dataValidation>
  </dataValidations>
  <pageMargins left="0.75" right="0.75" top="0.75" bottom="0.75" header="0.5" footer="0.5"/>
  <pageSetup scale="75" orientation="portrait" horizontalDpi="300" verticalDpi="300" r:id="rId1"/>
  <headerFooter differentFirst="1" alignWithMargins="0">
    <oddHeader xml:space="preserve">&amp;LTD-1(elec)
Revised 06/18
&amp;CPUBLIC SCHOOLS
ANNUAL PUPIL TRANSPORTATION REPORT&amp;R2017-18
Page 4
</oddHeader>
    <firstHeader>&amp;LTD-1(elec)
Revised 5/18
&amp;CPUBLIC SCHOOLS
ANNUAL PUPIL TRANSPORTATION REPORT&amp;R2015-16
Page 4</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H108"/>
  <sheetViews>
    <sheetView zoomScaleNormal="100" workbookViewId="0">
      <selection sqref="A1:C1"/>
    </sheetView>
  </sheetViews>
  <sheetFormatPr defaultRowHeight="12.75" x14ac:dyDescent="0.2"/>
  <cols>
    <col min="1" max="1" width="14" style="19" customWidth="1"/>
    <col min="2" max="2" width="31.28515625" customWidth="1"/>
    <col min="3" max="3" width="54.140625" customWidth="1"/>
    <col min="4" max="4" width="18.28515625" customWidth="1"/>
  </cols>
  <sheetData>
    <row r="1" spans="1:8" ht="38.25" customHeight="1" x14ac:dyDescent="0.25">
      <c r="A1" s="355" t="s">
        <v>688</v>
      </c>
      <c r="B1" s="355"/>
      <c r="C1" s="355"/>
      <c r="D1" s="4"/>
      <c r="E1" s="4"/>
      <c r="F1" s="4"/>
      <c r="G1" s="4"/>
      <c r="H1" s="4"/>
    </row>
    <row r="2" spans="1:8" s="40" customFormat="1" x14ac:dyDescent="0.2">
      <c r="A2" s="205"/>
      <c r="B2" s="67"/>
      <c r="C2" s="122"/>
    </row>
    <row r="3" spans="1:8" x14ac:dyDescent="0.2">
      <c r="A3" s="171" t="s">
        <v>14</v>
      </c>
      <c r="B3" s="40"/>
      <c r="C3" s="67"/>
    </row>
    <row r="4" spans="1:8" x14ac:dyDescent="0.2">
      <c r="A4" s="206"/>
      <c r="B4" s="67" t="s">
        <v>20</v>
      </c>
      <c r="C4" s="67"/>
    </row>
    <row r="5" spans="1:8" x14ac:dyDescent="0.2">
      <c r="A5" s="206"/>
      <c r="B5" s="67" t="s">
        <v>30</v>
      </c>
      <c r="C5" s="172"/>
    </row>
    <row r="6" spans="1:8" x14ac:dyDescent="0.2">
      <c r="A6" s="206"/>
      <c r="B6" s="67" t="s">
        <v>31</v>
      </c>
      <c r="C6" s="353"/>
    </row>
    <row r="7" spans="1:8" x14ac:dyDescent="0.2">
      <c r="A7" s="205"/>
      <c r="B7" s="67"/>
      <c r="C7" s="354"/>
    </row>
    <row r="8" spans="1:8" x14ac:dyDescent="0.2">
      <c r="A8" s="185" t="s">
        <v>0</v>
      </c>
      <c r="B8" s="40"/>
      <c r="C8" s="67"/>
    </row>
    <row r="9" spans="1:8" x14ac:dyDescent="0.2">
      <c r="A9" s="206"/>
      <c r="B9" s="67" t="s">
        <v>12</v>
      </c>
      <c r="C9" s="67"/>
    </row>
    <row r="10" spans="1:8" x14ac:dyDescent="0.2">
      <c r="A10" s="206"/>
      <c r="B10" s="67" t="s">
        <v>13</v>
      </c>
      <c r="C10" s="67"/>
    </row>
    <row r="11" spans="1:8" x14ac:dyDescent="0.2">
      <c r="A11" s="206"/>
      <c r="B11" s="67" t="s">
        <v>21</v>
      </c>
      <c r="C11" s="67"/>
    </row>
    <row r="12" spans="1:8" x14ac:dyDescent="0.2">
      <c r="A12" s="206"/>
      <c r="B12" s="67" t="s">
        <v>22</v>
      </c>
      <c r="C12" s="67"/>
    </row>
    <row r="13" spans="1:8" x14ac:dyDescent="0.2">
      <c r="A13" s="206"/>
      <c r="B13" s="67" t="s">
        <v>23</v>
      </c>
      <c r="C13" s="67"/>
    </row>
    <row r="14" spans="1:8" x14ac:dyDescent="0.2">
      <c r="A14" s="206"/>
      <c r="B14" s="67" t="s">
        <v>25</v>
      </c>
      <c r="C14" s="122"/>
    </row>
    <row r="15" spans="1:8" x14ac:dyDescent="0.2">
      <c r="A15" s="206"/>
      <c r="B15" s="173" t="s">
        <v>24</v>
      </c>
      <c r="C15" s="40"/>
    </row>
    <row r="16" spans="1:8" x14ac:dyDescent="0.2">
      <c r="A16" s="206"/>
      <c r="B16" s="173" t="s">
        <v>26</v>
      </c>
      <c r="C16" s="40"/>
    </row>
    <row r="17" spans="1:3" x14ac:dyDescent="0.2">
      <c r="A17" s="206"/>
      <c r="B17" s="173" t="s">
        <v>27</v>
      </c>
      <c r="C17" s="40"/>
    </row>
    <row r="18" spans="1:3" x14ac:dyDescent="0.2">
      <c r="A18" s="206"/>
      <c r="B18" s="173" t="s">
        <v>28</v>
      </c>
      <c r="C18" s="40"/>
    </row>
    <row r="19" spans="1:3" x14ac:dyDescent="0.2">
      <c r="A19" s="206"/>
      <c r="B19" s="173" t="s">
        <v>29</v>
      </c>
      <c r="C19" s="353"/>
    </row>
    <row r="20" spans="1:3" s="40" customFormat="1" x14ac:dyDescent="0.2">
      <c r="A20" s="205"/>
      <c r="C20" s="354"/>
    </row>
    <row r="21" spans="1:3" x14ac:dyDescent="0.2">
      <c r="A21" s="185" t="s">
        <v>777</v>
      </c>
      <c r="C21" s="4"/>
    </row>
    <row r="22" spans="1:3" x14ac:dyDescent="0.2">
      <c r="A22" s="232"/>
      <c r="B22" s="67" t="s">
        <v>776</v>
      </c>
      <c r="C22" s="351"/>
    </row>
    <row r="23" spans="1:3" x14ac:dyDescent="0.2">
      <c r="A23" s="229"/>
      <c r="B23" s="67" t="s">
        <v>701</v>
      </c>
      <c r="C23" s="352"/>
    </row>
    <row r="24" spans="1:3" x14ac:dyDescent="0.2">
      <c r="B24" s="4"/>
      <c r="C24" s="4"/>
    </row>
    <row r="25" spans="1:3" x14ac:dyDescent="0.2">
      <c r="A25" s="185" t="s">
        <v>798</v>
      </c>
      <c r="C25" s="4"/>
    </row>
    <row r="26" spans="1:3" x14ac:dyDescent="0.2">
      <c r="A26" s="229"/>
      <c r="B26" s="67" t="s">
        <v>799</v>
      </c>
      <c r="C26" s="4"/>
    </row>
    <row r="27" spans="1:3" x14ac:dyDescent="0.2">
      <c r="A27" s="229"/>
      <c r="B27" s="67" t="s">
        <v>800</v>
      </c>
      <c r="C27" s="4"/>
    </row>
    <row r="28" spans="1:3" x14ac:dyDescent="0.2">
      <c r="A28" s="229"/>
      <c r="B28" s="67" t="s">
        <v>801</v>
      </c>
      <c r="C28" s="4"/>
    </row>
    <row r="29" spans="1:3" x14ac:dyDescent="0.2">
      <c r="A29" s="229"/>
      <c r="B29" s="67" t="s">
        <v>802</v>
      </c>
      <c r="C29" s="4"/>
    </row>
    <row r="30" spans="1:3" x14ac:dyDescent="0.2">
      <c r="A30" s="206"/>
      <c r="B30" s="4" t="s">
        <v>803</v>
      </c>
      <c r="C30" s="4"/>
    </row>
    <row r="31" spans="1:3" x14ac:dyDescent="0.2">
      <c r="A31" s="206"/>
      <c r="B31" s="4" t="s">
        <v>804</v>
      </c>
      <c r="C31" s="4"/>
    </row>
    <row r="32" spans="1:3" x14ac:dyDescent="0.2">
      <c r="A32" s="229"/>
      <c r="B32" s="4" t="s">
        <v>805</v>
      </c>
      <c r="C32" s="4"/>
    </row>
    <row r="33" spans="1:3" x14ac:dyDescent="0.2">
      <c r="B33" s="4"/>
      <c r="C33" s="4"/>
    </row>
    <row r="34" spans="1:3" x14ac:dyDescent="0.2">
      <c r="A34" s="185" t="s">
        <v>859</v>
      </c>
      <c r="C34" s="4"/>
    </row>
    <row r="35" spans="1:3" x14ac:dyDescent="0.2">
      <c r="A35" s="206"/>
      <c r="B35" s="67" t="s">
        <v>860</v>
      </c>
      <c r="C35" s="4"/>
    </row>
    <row r="36" spans="1:3" x14ac:dyDescent="0.2">
      <c r="A36" s="229"/>
      <c r="B36" s="4" t="s">
        <v>861</v>
      </c>
      <c r="C36" s="4"/>
    </row>
    <row r="37" spans="1:3" x14ac:dyDescent="0.2">
      <c r="A37" s="206"/>
      <c r="B37" s="4" t="s">
        <v>862</v>
      </c>
      <c r="C37" s="4"/>
    </row>
    <row r="38" spans="1:3" x14ac:dyDescent="0.2">
      <c r="A38" s="229"/>
      <c r="B38" s="4" t="s">
        <v>861</v>
      </c>
      <c r="C38" s="4"/>
    </row>
    <row r="39" spans="1:3" x14ac:dyDescent="0.2">
      <c r="A39" s="206"/>
      <c r="B39" s="4" t="s">
        <v>863</v>
      </c>
      <c r="C39" s="4"/>
    </row>
    <row r="40" spans="1:3" x14ac:dyDescent="0.2">
      <c r="A40" s="206"/>
      <c r="B40" s="4" t="s">
        <v>861</v>
      </c>
      <c r="C40" s="4"/>
    </row>
    <row r="41" spans="1:3" x14ac:dyDescent="0.2">
      <c r="B41" s="4"/>
      <c r="C41" s="4"/>
    </row>
    <row r="42" spans="1:3" x14ac:dyDescent="0.2">
      <c r="A42" s="185" t="s">
        <v>864</v>
      </c>
      <c r="B42" s="4"/>
      <c r="C42" s="4"/>
    </row>
    <row r="43" spans="1:3" x14ac:dyDescent="0.2">
      <c r="A43" s="229"/>
      <c r="B43" s="67" t="s">
        <v>865</v>
      </c>
      <c r="C43" s="4"/>
    </row>
    <row r="44" spans="1:3" x14ac:dyDescent="0.2">
      <c r="A44" s="229"/>
      <c r="B44" s="67" t="s">
        <v>866</v>
      </c>
      <c r="C44" s="4"/>
    </row>
    <row r="45" spans="1:3" x14ac:dyDescent="0.2">
      <c r="A45" s="229"/>
      <c r="B45" s="67" t="s">
        <v>867</v>
      </c>
      <c r="C45" s="4"/>
    </row>
    <row r="46" spans="1:3" x14ac:dyDescent="0.2">
      <c r="A46" s="337"/>
      <c r="B46" s="67" t="s">
        <v>868</v>
      </c>
      <c r="C46" s="4"/>
    </row>
    <row r="47" spans="1:3" x14ac:dyDescent="0.2">
      <c r="A47" s="337"/>
      <c r="B47" s="67" t="s">
        <v>869</v>
      </c>
      <c r="C47" s="4"/>
    </row>
    <row r="48" spans="1:3" x14ac:dyDescent="0.2">
      <c r="A48" s="337"/>
      <c r="B48" s="67" t="s">
        <v>870</v>
      </c>
      <c r="C48" s="4"/>
    </row>
    <row r="49" spans="2:3" x14ac:dyDescent="0.2">
      <c r="B49" s="4"/>
      <c r="C49" s="4"/>
    </row>
    <row r="50" spans="2:3" x14ac:dyDescent="0.2">
      <c r="B50" s="4"/>
      <c r="C50" s="4"/>
    </row>
    <row r="51" spans="2:3" x14ac:dyDescent="0.2">
      <c r="B51" s="4"/>
      <c r="C51" s="4"/>
    </row>
    <row r="52" spans="2:3" x14ac:dyDescent="0.2">
      <c r="B52" s="4"/>
      <c r="C52" s="4"/>
    </row>
    <row r="53" spans="2:3" x14ac:dyDescent="0.2">
      <c r="B53" s="4"/>
      <c r="C53" s="4"/>
    </row>
    <row r="54" spans="2:3" x14ac:dyDescent="0.2">
      <c r="B54" s="4"/>
      <c r="C54" s="4"/>
    </row>
    <row r="55" spans="2:3" x14ac:dyDescent="0.2">
      <c r="B55" s="4"/>
      <c r="C55" s="4"/>
    </row>
    <row r="56" spans="2:3" x14ac:dyDescent="0.2">
      <c r="B56" s="4"/>
      <c r="C56" s="4"/>
    </row>
    <row r="57" spans="2:3" x14ac:dyDescent="0.2">
      <c r="B57" s="4"/>
      <c r="C57" s="4"/>
    </row>
    <row r="58" spans="2:3" x14ac:dyDescent="0.2">
      <c r="B58" s="4"/>
      <c r="C58" s="4"/>
    </row>
    <row r="59" spans="2:3" x14ac:dyDescent="0.2">
      <c r="B59" s="4"/>
      <c r="C59" s="4"/>
    </row>
    <row r="60" spans="2:3" x14ac:dyDescent="0.2">
      <c r="B60" s="4"/>
      <c r="C60" s="4"/>
    </row>
    <row r="61" spans="2:3" x14ac:dyDescent="0.2">
      <c r="B61" s="4"/>
      <c r="C61" s="4"/>
    </row>
    <row r="62" spans="2:3" x14ac:dyDescent="0.2">
      <c r="B62" s="4"/>
      <c r="C62" s="4"/>
    </row>
    <row r="63" spans="2:3" x14ac:dyDescent="0.2">
      <c r="B63" s="4"/>
      <c r="C63" s="4"/>
    </row>
    <row r="64" spans="2:3" x14ac:dyDescent="0.2">
      <c r="B64" s="4"/>
      <c r="C64" s="4"/>
    </row>
    <row r="65" spans="2:3" x14ac:dyDescent="0.2">
      <c r="B65" s="4"/>
      <c r="C65" s="4"/>
    </row>
    <row r="66" spans="2:3" x14ac:dyDescent="0.2">
      <c r="B66" s="4"/>
      <c r="C66" s="4"/>
    </row>
    <row r="67" spans="2:3" x14ac:dyDescent="0.2">
      <c r="B67" s="4"/>
      <c r="C67" s="4"/>
    </row>
    <row r="68" spans="2:3" x14ac:dyDescent="0.2">
      <c r="B68" s="4"/>
      <c r="C68" s="4"/>
    </row>
    <row r="69" spans="2:3" x14ac:dyDescent="0.2">
      <c r="B69" s="4"/>
      <c r="C69" s="4"/>
    </row>
    <row r="70" spans="2:3" x14ac:dyDescent="0.2">
      <c r="B70" s="4"/>
      <c r="C70" s="4"/>
    </row>
    <row r="71" spans="2:3" x14ac:dyDescent="0.2">
      <c r="B71" s="4"/>
      <c r="C71" s="4"/>
    </row>
    <row r="72" spans="2:3" x14ac:dyDescent="0.2">
      <c r="B72" s="4"/>
      <c r="C72" s="4"/>
    </row>
    <row r="73" spans="2:3" x14ac:dyDescent="0.2">
      <c r="B73" s="4"/>
      <c r="C73" s="4"/>
    </row>
    <row r="74" spans="2:3" x14ac:dyDescent="0.2">
      <c r="B74" s="4"/>
      <c r="C74" s="4"/>
    </row>
    <row r="75" spans="2:3" x14ac:dyDescent="0.2">
      <c r="B75" s="4"/>
      <c r="C75" s="4"/>
    </row>
    <row r="76" spans="2:3" x14ac:dyDescent="0.2">
      <c r="B76" s="4"/>
      <c r="C76" s="4"/>
    </row>
    <row r="77" spans="2:3" x14ac:dyDescent="0.2">
      <c r="B77" s="4"/>
      <c r="C77" s="4"/>
    </row>
    <row r="78" spans="2:3" x14ac:dyDescent="0.2">
      <c r="B78" s="4"/>
      <c r="C78" s="4"/>
    </row>
    <row r="79" spans="2:3" x14ac:dyDescent="0.2">
      <c r="B79" s="4"/>
      <c r="C79" s="4"/>
    </row>
    <row r="80" spans="2:3" x14ac:dyDescent="0.2">
      <c r="B80" s="4"/>
      <c r="C80" s="4"/>
    </row>
    <row r="81" spans="2:3" x14ac:dyDescent="0.2">
      <c r="B81" s="4"/>
      <c r="C81" s="4"/>
    </row>
    <row r="82" spans="2:3" x14ac:dyDescent="0.2">
      <c r="B82" s="4"/>
      <c r="C82" s="4"/>
    </row>
    <row r="83" spans="2:3" x14ac:dyDescent="0.2">
      <c r="B83" s="4"/>
      <c r="C83" s="4"/>
    </row>
    <row r="84" spans="2:3" x14ac:dyDescent="0.2">
      <c r="B84" s="4"/>
      <c r="C84" s="4"/>
    </row>
    <row r="85" spans="2:3" x14ac:dyDescent="0.2">
      <c r="C85" s="4"/>
    </row>
    <row r="86" spans="2:3" x14ac:dyDescent="0.2">
      <c r="C86" s="4"/>
    </row>
    <row r="87" spans="2:3" x14ac:dyDescent="0.2">
      <c r="C87" s="4"/>
    </row>
    <row r="88" spans="2:3" x14ac:dyDescent="0.2">
      <c r="C88" s="4"/>
    </row>
    <row r="97" spans="1:1" x14ac:dyDescent="0.2">
      <c r="A97" s="117" t="s">
        <v>15</v>
      </c>
    </row>
    <row r="98" spans="1:1" x14ac:dyDescent="0.2">
      <c r="A98" s="117" t="s">
        <v>58</v>
      </c>
    </row>
    <row r="99" spans="1:1" x14ac:dyDescent="0.2">
      <c r="A99" s="117" t="s">
        <v>59</v>
      </c>
    </row>
    <row r="101" spans="1:1" x14ac:dyDescent="0.2">
      <c r="A101" s="117" t="s">
        <v>775</v>
      </c>
    </row>
    <row r="102" spans="1:1" x14ac:dyDescent="0.2">
      <c r="A102" s="117" t="s">
        <v>774</v>
      </c>
    </row>
    <row r="103" spans="1:1" x14ac:dyDescent="0.2">
      <c r="A103" s="117" t="s">
        <v>768</v>
      </c>
    </row>
    <row r="104" spans="1:1" x14ac:dyDescent="0.2">
      <c r="A104" s="117" t="s">
        <v>120</v>
      </c>
    </row>
    <row r="105" spans="1:1" x14ac:dyDescent="0.2">
      <c r="A105" s="117" t="s">
        <v>15</v>
      </c>
    </row>
    <row r="108" spans="1:1" x14ac:dyDescent="0.2">
      <c r="A108" s="117" t="s">
        <v>15</v>
      </c>
    </row>
  </sheetData>
  <sheetProtection algorithmName="SHA-512" hashValue="DDSizNAA9GnQAgvv++NypwPGL1x3hpFO1VARMFsb6A7jK1fypsOWKNEUN1T7CQTe9uTGnRwTdujkgSucQe9U0A==" saltValue="PzplYWn0JbO7j90NR1fI+Q==" spinCount="100000" sheet="1" objects="1" scenarios="1"/>
  <mergeCells count="4">
    <mergeCell ref="C22:C23"/>
    <mergeCell ref="C19:C20"/>
    <mergeCell ref="C6:C7"/>
    <mergeCell ref="A1:C1"/>
  </mergeCells>
  <dataValidations count="3">
    <dataValidation type="list" allowBlank="1" showInputMessage="1" showErrorMessage="1" sqref="A22">
      <formula1>$A$100:$A$104</formula1>
    </dataValidation>
    <dataValidation type="list" allowBlank="1" showInputMessage="1" showErrorMessage="1" sqref="A6:A7 A20">
      <formula1>$A$98:$A$101</formula1>
    </dataValidation>
    <dataValidation type="list" allowBlank="1" showInputMessage="1" showErrorMessage="1" sqref="A4:A5 A9:A19">
      <formula1>$A$98:$A$99</formula1>
    </dataValidation>
  </dataValidations>
  <pageMargins left="0.33" right="0.46" top="1" bottom="1" header="0.5" footer="0.5"/>
  <pageSetup orientation="portrait" horizontalDpi="300" verticalDpi="300" r:id="rId1"/>
  <headerFooter>
    <oddHeader>&amp;LTD-1 (elec)
Revised 06/18&amp;CPUBLIC SCHOOLS 
ANNUAL PUPIL TRANSPORTATION REPORT&amp;R2017-18
Page 5</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Policy!$A$176:$A$182</xm:f>
          </x14:formula1>
          <xm:sqref>A32</xm:sqref>
        </x14:dataValidation>
        <x14:dataValidation type="list" allowBlank="1" showInputMessage="1" showErrorMessage="1">
          <x14:formula1>
            <xm:f>Policy!$A$166:$A$168</xm:f>
          </x14:formula1>
          <xm:sqref>A30:A31 A37 A35 A39:A40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1"/>
    <pageSetUpPr fitToPage="1"/>
  </sheetPr>
  <dimension ref="A1:M33"/>
  <sheetViews>
    <sheetView zoomScaleNormal="100" workbookViewId="0">
      <selection sqref="A1:B1"/>
    </sheetView>
  </sheetViews>
  <sheetFormatPr defaultRowHeight="12.75" x14ac:dyDescent="0.2"/>
  <cols>
    <col min="1" max="1" width="3.85546875" style="1" customWidth="1"/>
    <col min="2" max="2" width="38.7109375" style="1" customWidth="1"/>
    <col min="3" max="3" width="15.85546875" style="1" customWidth="1"/>
    <col min="4" max="4" width="14.85546875" style="1" bestFit="1" customWidth="1"/>
    <col min="5" max="5" width="15.85546875" style="1" customWidth="1"/>
    <col min="6" max="7" width="14.85546875" style="1" bestFit="1" customWidth="1"/>
    <col min="8" max="8" width="15.85546875" style="294" customWidth="1"/>
    <col min="9" max="9" width="15.28515625" style="1" bestFit="1" customWidth="1"/>
    <col min="10" max="10" width="14.85546875" style="1" bestFit="1" customWidth="1"/>
    <col min="11" max="11" width="15.85546875" style="1" customWidth="1"/>
    <col min="12" max="12" width="16.5703125" style="1" customWidth="1"/>
    <col min="13" max="13" width="14.85546875" style="1" bestFit="1" customWidth="1"/>
    <col min="14" max="16384" width="9.140625" style="1"/>
  </cols>
  <sheetData>
    <row r="1" spans="1:13" ht="15.75" x14ac:dyDescent="0.25">
      <c r="A1" s="359" t="s">
        <v>84</v>
      </c>
      <c r="B1" s="359"/>
      <c r="C1" s="127">
        <v>424</v>
      </c>
      <c r="D1" s="127">
        <v>425</v>
      </c>
      <c r="E1" s="127">
        <v>425</v>
      </c>
      <c r="F1" s="272">
        <v>425</v>
      </c>
      <c r="G1" s="127">
        <v>422</v>
      </c>
      <c r="H1" s="127">
        <v>423</v>
      </c>
      <c r="I1" s="127">
        <v>423</v>
      </c>
      <c r="J1" s="127">
        <v>423</v>
      </c>
      <c r="K1" s="127">
        <v>423</v>
      </c>
      <c r="L1" s="127">
        <v>423</v>
      </c>
      <c r="M1" s="127"/>
    </row>
    <row r="2" spans="1:13" x14ac:dyDescent="0.2">
      <c r="A2" s="273"/>
      <c r="B2" s="21"/>
      <c r="C2" s="127" t="s">
        <v>85</v>
      </c>
      <c r="D2" s="127" t="s">
        <v>86</v>
      </c>
      <c r="E2" s="127" t="s">
        <v>86</v>
      </c>
      <c r="F2" s="274" t="s">
        <v>86</v>
      </c>
      <c r="G2" s="127" t="s">
        <v>87</v>
      </c>
      <c r="H2" s="127" t="s">
        <v>88</v>
      </c>
      <c r="I2" s="127" t="s">
        <v>88</v>
      </c>
      <c r="J2" s="127" t="s">
        <v>89</v>
      </c>
      <c r="K2" s="127" t="s">
        <v>89</v>
      </c>
      <c r="L2" s="127" t="s">
        <v>711</v>
      </c>
      <c r="M2" s="127" t="s">
        <v>90</v>
      </c>
    </row>
    <row r="3" spans="1:13" x14ac:dyDescent="0.2">
      <c r="A3" s="130"/>
      <c r="B3" s="130"/>
      <c r="C3" s="127" t="s">
        <v>91</v>
      </c>
      <c r="D3" s="127" t="s">
        <v>685</v>
      </c>
      <c r="E3" s="127" t="s">
        <v>686</v>
      </c>
      <c r="F3" s="274" t="s">
        <v>91</v>
      </c>
      <c r="G3" s="127" t="s">
        <v>91</v>
      </c>
      <c r="H3" s="127" t="s">
        <v>92</v>
      </c>
      <c r="I3" s="127" t="s">
        <v>91</v>
      </c>
      <c r="J3" s="127" t="s">
        <v>92</v>
      </c>
      <c r="K3" s="127" t="s">
        <v>91</v>
      </c>
      <c r="L3" s="127" t="s">
        <v>91</v>
      </c>
      <c r="M3" s="127" t="s">
        <v>91</v>
      </c>
    </row>
    <row r="4" spans="1:13" x14ac:dyDescent="0.2">
      <c r="A4" s="275" t="s">
        <v>95</v>
      </c>
      <c r="B4" s="276" t="s">
        <v>891</v>
      </c>
      <c r="C4" s="221">
        <v>0</v>
      </c>
      <c r="D4" s="222">
        <v>0</v>
      </c>
      <c r="E4" s="222">
        <v>0</v>
      </c>
      <c r="F4" s="221">
        <v>0</v>
      </c>
      <c r="G4" s="221">
        <v>0</v>
      </c>
      <c r="H4" s="226">
        <v>0</v>
      </c>
      <c r="I4" s="221">
        <v>0</v>
      </c>
      <c r="J4" s="226">
        <v>0</v>
      </c>
      <c r="K4" s="221">
        <v>0</v>
      </c>
      <c r="L4" s="221">
        <v>0</v>
      </c>
      <c r="M4" s="116">
        <f>C4+F4+G4+I4+K4+L4</f>
        <v>0</v>
      </c>
    </row>
    <row r="5" spans="1:13" x14ac:dyDescent="0.2">
      <c r="A5" s="275" t="s">
        <v>96</v>
      </c>
      <c r="B5" s="276" t="s">
        <v>892</v>
      </c>
      <c r="C5" s="221">
        <v>0</v>
      </c>
      <c r="D5" s="222">
        <v>0</v>
      </c>
      <c r="E5" s="222">
        <v>0</v>
      </c>
      <c r="F5" s="221">
        <v>0</v>
      </c>
      <c r="G5" s="221">
        <v>0</v>
      </c>
      <c r="H5" s="226">
        <v>0</v>
      </c>
      <c r="I5" s="221">
        <v>0</v>
      </c>
      <c r="J5" s="226">
        <v>0</v>
      </c>
      <c r="K5" s="221">
        <v>0</v>
      </c>
      <c r="L5" s="221">
        <v>0</v>
      </c>
      <c r="M5" s="116">
        <f t="shared" ref="M5:M9" si="0">C5+F5+G5+I5+K5+L5</f>
        <v>0</v>
      </c>
    </row>
    <row r="6" spans="1:13" x14ac:dyDescent="0.2">
      <c r="A6" s="275" t="s">
        <v>97</v>
      </c>
      <c r="B6" s="276" t="s">
        <v>893</v>
      </c>
      <c r="C6" s="221">
        <v>0</v>
      </c>
      <c r="D6" s="222">
        <v>0</v>
      </c>
      <c r="E6" s="222">
        <v>0</v>
      </c>
      <c r="F6" s="221">
        <v>0</v>
      </c>
      <c r="G6" s="221">
        <v>0</v>
      </c>
      <c r="H6" s="226">
        <v>0</v>
      </c>
      <c r="I6" s="221">
        <v>0</v>
      </c>
      <c r="J6" s="226">
        <v>0</v>
      </c>
      <c r="K6" s="221">
        <v>0</v>
      </c>
      <c r="L6" s="221">
        <v>0</v>
      </c>
      <c r="M6" s="116">
        <f t="shared" si="0"/>
        <v>0</v>
      </c>
    </row>
    <row r="7" spans="1:13" x14ac:dyDescent="0.2">
      <c r="A7" s="275" t="s">
        <v>98</v>
      </c>
      <c r="B7" s="276" t="s">
        <v>894</v>
      </c>
      <c r="C7" s="221">
        <v>0</v>
      </c>
      <c r="D7" s="222">
        <v>0</v>
      </c>
      <c r="E7" s="222">
        <v>0</v>
      </c>
      <c r="F7" s="221">
        <v>0</v>
      </c>
      <c r="G7" s="221">
        <v>0</v>
      </c>
      <c r="H7" s="226">
        <v>0</v>
      </c>
      <c r="I7" s="221">
        <v>0</v>
      </c>
      <c r="J7" s="226">
        <v>0</v>
      </c>
      <c r="K7" s="221">
        <v>0</v>
      </c>
      <c r="L7" s="221">
        <v>0</v>
      </c>
      <c r="M7" s="116">
        <f t="shared" si="0"/>
        <v>0</v>
      </c>
    </row>
    <row r="8" spans="1:13" x14ac:dyDescent="0.2">
      <c r="A8" s="275" t="s">
        <v>99</v>
      </c>
      <c r="B8" s="276" t="s">
        <v>895</v>
      </c>
      <c r="C8" s="221">
        <v>0</v>
      </c>
      <c r="D8" s="222">
        <v>0</v>
      </c>
      <c r="E8" s="222">
        <v>0</v>
      </c>
      <c r="F8" s="221">
        <v>0</v>
      </c>
      <c r="G8" s="221">
        <v>0</v>
      </c>
      <c r="H8" s="226">
        <v>0</v>
      </c>
      <c r="I8" s="221">
        <v>0</v>
      </c>
      <c r="J8" s="226">
        <v>0</v>
      </c>
      <c r="K8" s="221">
        <v>0</v>
      </c>
      <c r="L8" s="221">
        <v>0</v>
      </c>
      <c r="M8" s="116">
        <f t="shared" si="0"/>
        <v>0</v>
      </c>
    </row>
    <row r="9" spans="1:13" x14ac:dyDescent="0.2">
      <c r="A9" s="277" t="s">
        <v>100</v>
      </c>
      <c r="B9" s="278" t="s">
        <v>896</v>
      </c>
      <c r="C9" s="233">
        <v>0</v>
      </c>
      <c r="D9" s="234">
        <v>0</v>
      </c>
      <c r="E9" s="234">
        <v>0</v>
      </c>
      <c r="F9" s="233">
        <v>0</v>
      </c>
      <c r="G9" s="233">
        <v>0</v>
      </c>
      <c r="H9" s="235">
        <v>0</v>
      </c>
      <c r="I9" s="233">
        <v>0</v>
      </c>
      <c r="J9" s="235">
        <v>0</v>
      </c>
      <c r="K9" s="233">
        <v>0</v>
      </c>
      <c r="L9" s="233">
        <v>0</v>
      </c>
      <c r="M9" s="236">
        <f t="shared" si="0"/>
        <v>0</v>
      </c>
    </row>
    <row r="10" spans="1:13" x14ac:dyDescent="0.2">
      <c r="A10" s="275" t="s">
        <v>788</v>
      </c>
      <c r="B10" s="276" t="s">
        <v>795</v>
      </c>
      <c r="C10" s="221">
        <v>0</v>
      </c>
      <c r="D10" s="222">
        <v>0</v>
      </c>
      <c r="E10" s="222">
        <v>0</v>
      </c>
      <c r="F10" s="221">
        <v>0</v>
      </c>
      <c r="G10" s="221">
        <v>0</v>
      </c>
      <c r="H10" s="226">
        <v>0</v>
      </c>
      <c r="I10" s="221">
        <v>0</v>
      </c>
      <c r="J10" s="226">
        <v>0</v>
      </c>
      <c r="K10" s="221">
        <v>0</v>
      </c>
      <c r="L10" s="221">
        <v>0</v>
      </c>
      <c r="M10" s="116">
        <f t="shared" ref="M10" si="1">C10+F10+G10+I10+K10+L10</f>
        <v>0</v>
      </c>
    </row>
    <row r="11" spans="1:13" x14ac:dyDescent="0.2">
      <c r="A11" s="275" t="s">
        <v>545</v>
      </c>
      <c r="B11" s="279" t="s">
        <v>790</v>
      </c>
      <c r="C11" s="192">
        <f>'Obsolete Inventory'!J3</f>
        <v>0</v>
      </c>
      <c r="D11" s="222">
        <v>0</v>
      </c>
      <c r="E11" s="222">
        <v>0</v>
      </c>
      <c r="F11" s="192">
        <f>'Obsolete Inventory'!J4</f>
        <v>0</v>
      </c>
      <c r="G11" s="192">
        <f>'Obsolete Inventory'!J5</f>
        <v>0</v>
      </c>
      <c r="H11" s="193">
        <f>'Obsolete Inventory'!I6</f>
        <v>0</v>
      </c>
      <c r="I11" s="192">
        <f>'Obsolete Inventory'!J6</f>
        <v>0</v>
      </c>
      <c r="J11" s="193">
        <f>'Obsolete Inventory'!I7</f>
        <v>0</v>
      </c>
      <c r="K11" s="192">
        <f>'Obsolete Inventory'!J7</f>
        <v>0</v>
      </c>
      <c r="L11" s="192">
        <f>'Obsolete Inventory'!J8</f>
        <v>0</v>
      </c>
      <c r="M11" s="192">
        <f>C11+F11+G11+I11+K11+L11</f>
        <v>0</v>
      </c>
    </row>
    <row r="12" spans="1:13" x14ac:dyDescent="0.2">
      <c r="A12" s="130"/>
      <c r="B12" s="280"/>
      <c r="C12" s="237"/>
      <c r="D12" s="281"/>
      <c r="E12" s="281"/>
      <c r="F12" s="237"/>
      <c r="G12" s="237"/>
      <c r="H12" s="238"/>
      <c r="I12" s="237"/>
      <c r="J12" s="238"/>
      <c r="K12" s="237"/>
      <c r="L12" s="237"/>
      <c r="M12" s="237"/>
    </row>
    <row r="13" spans="1:13" x14ac:dyDescent="0.2">
      <c r="A13" s="130"/>
      <c r="B13" s="130"/>
      <c r="C13" s="282" t="s">
        <v>92</v>
      </c>
      <c r="D13" s="282" t="s">
        <v>91</v>
      </c>
      <c r="E13" s="130"/>
      <c r="F13" s="130"/>
      <c r="G13" s="130"/>
      <c r="H13" s="283"/>
      <c r="I13" s="130"/>
      <c r="J13" s="130"/>
      <c r="K13" s="130"/>
      <c r="L13" s="130"/>
      <c r="M13" s="130"/>
    </row>
    <row r="14" spans="1:13" x14ac:dyDescent="0.2">
      <c r="A14" s="275" t="s">
        <v>789</v>
      </c>
      <c r="B14" s="276" t="s">
        <v>210</v>
      </c>
      <c r="C14" s="223">
        <v>0</v>
      </c>
      <c r="D14" s="221">
        <v>0</v>
      </c>
      <c r="E14" s="130"/>
      <c r="F14" s="130"/>
      <c r="G14" s="130"/>
      <c r="H14" s="283"/>
      <c r="I14" s="130"/>
      <c r="J14" s="130"/>
      <c r="K14" s="130"/>
      <c r="L14" s="130"/>
      <c r="M14" s="130"/>
    </row>
    <row r="15" spans="1:13" x14ac:dyDescent="0.2">
      <c r="A15" s="130"/>
      <c r="B15" s="130"/>
      <c r="C15" s="130"/>
      <c r="D15" s="130"/>
      <c r="E15" s="130"/>
      <c r="F15" s="130"/>
      <c r="G15" s="130"/>
      <c r="H15" s="283"/>
      <c r="I15" s="130"/>
      <c r="J15" s="130"/>
      <c r="K15" s="130"/>
      <c r="L15" s="130"/>
      <c r="M15" s="130"/>
    </row>
    <row r="16" spans="1:13" ht="15.75" x14ac:dyDescent="0.25">
      <c r="A16" s="130"/>
      <c r="B16" s="284" t="s">
        <v>213</v>
      </c>
      <c r="C16" s="285">
        <v>424</v>
      </c>
      <c r="D16" s="285">
        <v>425</v>
      </c>
      <c r="E16" s="285">
        <v>425</v>
      </c>
      <c r="F16" s="286">
        <v>425</v>
      </c>
      <c r="G16" s="285">
        <v>422</v>
      </c>
      <c r="H16" s="285">
        <v>423</v>
      </c>
      <c r="I16" s="285">
        <v>423</v>
      </c>
      <c r="J16" s="285">
        <v>423</v>
      </c>
      <c r="K16" s="285">
        <v>423</v>
      </c>
      <c r="L16" s="285">
        <v>423</v>
      </c>
      <c r="M16" s="285"/>
    </row>
    <row r="17" spans="1:13" x14ac:dyDescent="0.2">
      <c r="A17" s="130"/>
      <c r="B17" s="130"/>
      <c r="C17" s="110" t="s">
        <v>85</v>
      </c>
      <c r="D17" s="110" t="s">
        <v>86</v>
      </c>
      <c r="E17" s="110" t="s">
        <v>86</v>
      </c>
      <c r="F17" s="111" t="s">
        <v>86</v>
      </c>
      <c r="G17" s="110" t="s">
        <v>87</v>
      </c>
      <c r="H17" s="110" t="s">
        <v>88</v>
      </c>
      <c r="I17" s="110" t="s">
        <v>88</v>
      </c>
      <c r="J17" s="110" t="s">
        <v>89</v>
      </c>
      <c r="K17" s="110" t="s">
        <v>89</v>
      </c>
      <c r="L17" s="127" t="s">
        <v>711</v>
      </c>
      <c r="M17" s="110" t="s">
        <v>90</v>
      </c>
    </row>
    <row r="18" spans="1:13" x14ac:dyDescent="0.2">
      <c r="A18" s="130"/>
      <c r="B18" s="130"/>
      <c r="C18" s="112" t="s">
        <v>91</v>
      </c>
      <c r="D18" s="112" t="s">
        <v>93</v>
      </c>
      <c r="E18" s="112" t="s">
        <v>94</v>
      </c>
      <c r="F18" s="113" t="s">
        <v>91</v>
      </c>
      <c r="G18" s="112" t="s">
        <v>91</v>
      </c>
      <c r="H18" s="112" t="s">
        <v>92</v>
      </c>
      <c r="I18" s="112" t="s">
        <v>91</v>
      </c>
      <c r="J18" s="112" t="s">
        <v>92</v>
      </c>
      <c r="K18" s="112" t="s">
        <v>91</v>
      </c>
      <c r="L18" s="112" t="s">
        <v>91</v>
      </c>
      <c r="M18" s="112" t="s">
        <v>91</v>
      </c>
    </row>
    <row r="19" spans="1:13" x14ac:dyDescent="0.2">
      <c r="A19" s="130"/>
      <c r="B19" s="287" t="s">
        <v>687</v>
      </c>
      <c r="C19" s="114">
        <f t="shared" ref="C19:M19" si="2">C7-C4</f>
        <v>0</v>
      </c>
      <c r="D19" s="115">
        <f t="shared" si="2"/>
        <v>0</v>
      </c>
      <c r="E19" s="115">
        <f t="shared" si="2"/>
        <v>0</v>
      </c>
      <c r="F19" s="114">
        <f t="shared" si="2"/>
        <v>0</v>
      </c>
      <c r="G19" s="115">
        <f t="shared" si="2"/>
        <v>0</v>
      </c>
      <c r="H19" s="115">
        <f t="shared" si="2"/>
        <v>0</v>
      </c>
      <c r="I19" s="114">
        <f t="shared" si="2"/>
        <v>0</v>
      </c>
      <c r="J19" s="115">
        <f t="shared" si="2"/>
        <v>0</v>
      </c>
      <c r="K19" s="114">
        <f t="shared" si="2"/>
        <v>0</v>
      </c>
      <c r="L19" s="114">
        <f t="shared" si="2"/>
        <v>0</v>
      </c>
      <c r="M19" s="114">
        <f t="shared" si="2"/>
        <v>0</v>
      </c>
    </row>
    <row r="20" spans="1:13" ht="51" x14ac:dyDescent="0.2">
      <c r="A20" s="130"/>
      <c r="B20" s="288" t="s">
        <v>778</v>
      </c>
      <c r="C20" s="239">
        <f t="shared" ref="C20:M20" si="3">C7-(C4+C5-C6+C8-C9-C11+C10)</f>
        <v>0</v>
      </c>
      <c r="D20" s="239">
        <f t="shared" si="3"/>
        <v>0</v>
      </c>
      <c r="E20" s="239">
        <f t="shared" si="3"/>
        <v>0</v>
      </c>
      <c r="F20" s="239">
        <f t="shared" si="3"/>
        <v>0</v>
      </c>
      <c r="G20" s="239">
        <f t="shared" si="3"/>
        <v>0</v>
      </c>
      <c r="H20" s="239">
        <f t="shared" si="3"/>
        <v>0</v>
      </c>
      <c r="I20" s="239">
        <f t="shared" si="3"/>
        <v>0</v>
      </c>
      <c r="J20" s="239">
        <f t="shared" si="3"/>
        <v>0</v>
      </c>
      <c r="K20" s="239">
        <f t="shared" si="3"/>
        <v>0</v>
      </c>
      <c r="L20" s="239">
        <f t="shared" si="3"/>
        <v>0</v>
      </c>
      <c r="M20" s="239">
        <f t="shared" si="3"/>
        <v>0</v>
      </c>
    </row>
    <row r="21" spans="1:13" ht="45" customHeight="1" x14ac:dyDescent="0.2">
      <c r="C21" s="356" t="s">
        <v>897</v>
      </c>
      <c r="D21" s="357"/>
      <c r="E21" s="357"/>
      <c r="F21" s="357"/>
      <c r="G21" s="357"/>
      <c r="H21" s="357"/>
      <c r="I21" s="357"/>
      <c r="J21" s="357"/>
      <c r="K21" s="357"/>
      <c r="L21" s="357"/>
      <c r="M21" s="358"/>
    </row>
    <row r="22" spans="1:13" ht="12.75" customHeight="1" x14ac:dyDescent="0.25">
      <c r="B22" s="289" t="s">
        <v>613</v>
      </c>
      <c r="C22" s="290" t="str">
        <f t="shared" ref="C22:M22" si="4">IF(C6=0,"",C8/C6)</f>
        <v/>
      </c>
      <c r="D22" s="290" t="str">
        <f t="shared" si="4"/>
        <v/>
      </c>
      <c r="E22" s="290" t="str">
        <f t="shared" si="4"/>
        <v/>
      </c>
      <c r="F22" s="290" t="str">
        <f t="shared" si="4"/>
        <v/>
      </c>
      <c r="G22" s="290" t="str">
        <f t="shared" si="4"/>
        <v/>
      </c>
      <c r="H22" s="290" t="str">
        <f t="shared" si="4"/>
        <v/>
      </c>
      <c r="I22" s="290" t="str">
        <f t="shared" si="4"/>
        <v/>
      </c>
      <c r="J22" s="290" t="str">
        <f t="shared" si="4"/>
        <v/>
      </c>
      <c r="K22" s="290" t="str">
        <f t="shared" si="4"/>
        <v/>
      </c>
      <c r="L22" s="290" t="str">
        <f t="shared" si="4"/>
        <v/>
      </c>
      <c r="M22" s="290" t="str">
        <f t="shared" si="4"/>
        <v/>
      </c>
    </row>
    <row r="23" spans="1:13" x14ac:dyDescent="0.2">
      <c r="B23" s="291" t="s">
        <v>817</v>
      </c>
      <c r="C23" s="292" t="str">
        <f t="shared" ref="C23:M23" si="5">IF(C6=0,"",C9/C6)</f>
        <v/>
      </c>
      <c r="D23" s="292" t="str">
        <f t="shared" si="5"/>
        <v/>
      </c>
      <c r="E23" s="292" t="str">
        <f t="shared" si="5"/>
        <v/>
      </c>
      <c r="F23" s="292" t="str">
        <f t="shared" si="5"/>
        <v/>
      </c>
      <c r="G23" s="292" t="str">
        <f t="shared" si="5"/>
        <v/>
      </c>
      <c r="H23" s="292" t="str">
        <f t="shared" si="5"/>
        <v/>
      </c>
      <c r="I23" s="292" t="str">
        <f t="shared" si="5"/>
        <v/>
      </c>
      <c r="J23" s="292" t="str">
        <f t="shared" si="5"/>
        <v/>
      </c>
      <c r="K23" s="292" t="str">
        <f t="shared" si="5"/>
        <v/>
      </c>
      <c r="L23" s="292" t="str">
        <f t="shared" si="5"/>
        <v/>
      </c>
      <c r="M23" s="292" t="str">
        <f t="shared" si="5"/>
        <v/>
      </c>
    </row>
    <row r="24" spans="1:13" x14ac:dyDescent="0.2">
      <c r="A24" s="293"/>
    </row>
    <row r="25" spans="1:13" x14ac:dyDescent="0.2">
      <c r="C25" s="295"/>
      <c r="D25" s="295"/>
      <c r="E25" s="295"/>
      <c r="F25" s="295"/>
      <c r="G25" s="295"/>
      <c r="H25" s="295"/>
    </row>
    <row r="26" spans="1:13" ht="13.5" thickBot="1" x14ac:dyDescent="0.25">
      <c r="C26" s="295"/>
      <c r="D26" s="295"/>
      <c r="E26" s="295"/>
      <c r="F26" s="295"/>
      <c r="G26" s="295"/>
      <c r="H26" s="295"/>
    </row>
    <row r="27" spans="1:13" x14ac:dyDescent="0.2">
      <c r="C27" s="296" t="s">
        <v>699</v>
      </c>
      <c r="D27" s="297"/>
      <c r="E27" s="298" t="s">
        <v>700</v>
      </c>
    </row>
    <row r="28" spans="1:13" x14ac:dyDescent="0.2">
      <c r="C28" s="362" t="s">
        <v>764</v>
      </c>
      <c r="D28" s="363"/>
      <c r="E28" s="224"/>
    </row>
    <row r="29" spans="1:13" x14ac:dyDescent="0.2">
      <c r="C29" s="362" t="s">
        <v>765</v>
      </c>
      <c r="D29" s="363"/>
      <c r="E29" s="224"/>
    </row>
    <row r="30" spans="1:13" ht="13.5" thickBot="1" x14ac:dyDescent="0.25">
      <c r="C30" s="360" t="s">
        <v>766</v>
      </c>
      <c r="D30" s="361"/>
      <c r="E30" s="225"/>
    </row>
    <row r="33" spans="2:2" x14ac:dyDescent="0.2">
      <c r="B33" s="299"/>
    </row>
  </sheetData>
  <sheetProtection algorithmName="SHA-512" hashValue="nGTdtBZk61Tpq0PbURRy7RAnS9Ary0xmx1sdDgAyY0q0XX8HTwGz8xu4i+djd5HkhVIy1Oo9DjJTp9IR2v16HA==" saltValue="mdUgx/ChM+O6bUVD7PesPw==" spinCount="100000" sheet="1" objects="1" scenarios="1"/>
  <mergeCells count="5">
    <mergeCell ref="C21:M21"/>
    <mergeCell ref="A1:B1"/>
    <mergeCell ref="C30:D30"/>
    <mergeCell ref="C28:D28"/>
    <mergeCell ref="C29:D29"/>
  </mergeCells>
  <phoneticPr fontId="0" type="noConversion"/>
  <dataValidations count="1">
    <dataValidation type="decimal" operator="greaterThanOrEqual" allowBlank="1" showInputMessage="1" showErrorMessage="1" sqref="C14:D14 D11:E12 C4:L9">
      <formula1>0</formula1>
    </dataValidation>
  </dataValidations>
  <pageMargins left="0.33" right="0.46" top="1" bottom="1" header="0.5" footer="0.5"/>
  <pageSetup scale="62" orientation="landscape" horizontalDpi="300" verticalDpi="300" r:id="rId1"/>
  <headerFooter alignWithMargins="0">
    <oddHeader>&amp;LTD-1 (elec)
Revised 06/18
&amp;C&amp;"Times New Roman,Regular"&amp;12NORTH CAROLINA PUBLIC SCHOOLS
ANNUAL PUPIL TRANSPORTATION REPORT&amp;R2017-18
Page 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61"/>
    <pageSetUpPr fitToPage="1"/>
  </sheetPr>
  <dimension ref="A1:Q503"/>
  <sheetViews>
    <sheetView zoomScaleNormal="100" workbookViewId="0">
      <pane xSplit="1" ySplit="1" topLeftCell="B2" activePane="bottomRight" state="frozen"/>
      <selection pane="topRight"/>
      <selection pane="bottomLeft"/>
      <selection pane="bottomRight" activeCell="B5" sqref="B5"/>
    </sheetView>
  </sheetViews>
  <sheetFormatPr defaultRowHeight="12.75" x14ac:dyDescent="0.2"/>
  <cols>
    <col min="1" max="1" width="12.5703125" bestFit="1" customWidth="1"/>
    <col min="2" max="2" width="53.42578125" bestFit="1" customWidth="1"/>
    <col min="3" max="3" width="9.5703125" bestFit="1" customWidth="1"/>
    <col min="4" max="4" width="15.85546875" customWidth="1"/>
    <col min="5" max="5" width="16.28515625" bestFit="1" customWidth="1"/>
    <col min="6" max="6" width="14.85546875" bestFit="1" customWidth="1"/>
    <col min="7" max="7" width="14.85546875" customWidth="1"/>
    <col min="8" max="8" width="17.5703125" style="69" bestFit="1" customWidth="1"/>
    <col min="9" max="9" width="15.28515625" bestFit="1" customWidth="1"/>
    <col min="10" max="10" width="14.85546875" bestFit="1" customWidth="1"/>
    <col min="11" max="11" width="15.85546875" customWidth="1"/>
    <col min="12" max="12" width="14.85546875" bestFit="1" customWidth="1"/>
    <col min="13" max="13" width="15.85546875" customWidth="1"/>
    <col min="14" max="14" width="17" customWidth="1"/>
    <col min="17" max="17" width="0" hidden="1" customWidth="1"/>
  </cols>
  <sheetData>
    <row r="1" spans="1:17" ht="15.75" customHeight="1" thickBot="1" x14ac:dyDescent="0.3">
      <c r="A1" s="364" t="s">
        <v>786</v>
      </c>
      <c r="B1" s="364"/>
      <c r="C1" s="364"/>
      <c r="D1" s="364"/>
      <c r="E1" s="187" t="s">
        <v>705</v>
      </c>
      <c r="F1" s="18"/>
      <c r="G1" s="18"/>
      <c r="H1" s="365" t="s">
        <v>786</v>
      </c>
      <c r="I1" s="365"/>
      <c r="J1" s="365"/>
      <c r="K1" s="18"/>
      <c r="L1" s="18"/>
    </row>
    <row r="2" spans="1:17" ht="26.25" customHeight="1" thickTop="1" x14ac:dyDescent="0.2">
      <c r="A2" s="188" t="s">
        <v>702</v>
      </c>
      <c r="B2" s="188" t="s">
        <v>703</v>
      </c>
      <c r="C2" s="189" t="s">
        <v>704</v>
      </c>
      <c r="D2" s="189" t="s">
        <v>712</v>
      </c>
      <c r="E2" s="231" t="s">
        <v>787</v>
      </c>
      <c r="F2" s="190" t="s">
        <v>709</v>
      </c>
      <c r="G2" s="191"/>
      <c r="H2" s="198" t="s">
        <v>706</v>
      </c>
      <c r="I2" s="199" t="s">
        <v>707</v>
      </c>
      <c r="J2" s="199" t="s">
        <v>91</v>
      </c>
      <c r="Q2" s="124" t="s">
        <v>710</v>
      </c>
    </row>
    <row r="3" spans="1:17" x14ac:dyDescent="0.2">
      <c r="A3" s="217"/>
      <c r="B3" s="217"/>
      <c r="C3" s="218"/>
      <c r="D3" s="219"/>
      <c r="E3" s="220"/>
      <c r="F3" t="str">
        <f>IF(ISBLANK(A3),"",IF(Q3&lt;&gt;"",Q3,IF(ISERROR(INT(LEFT(A3,3))),"Repair Parts",IF(OR(INT(LEFT(A3,3))=155,INT(LEFT(A3,3))&gt;159),"Repair Parts",IF(INT(LEFT(A3,3))=150,"Tires","UNKNOWN")))))</f>
        <v/>
      </c>
      <c r="H3" s="198" t="s">
        <v>85</v>
      </c>
      <c r="I3" s="200">
        <f t="shared" ref="I3:J8" si="0">SUMIF($F$3:$F$503,$H3,C$3:C$503)</f>
        <v>0</v>
      </c>
      <c r="J3" s="201">
        <f t="shared" si="0"/>
        <v>0</v>
      </c>
      <c r="Q3" t="str">
        <f t="shared" ref="Q3:Q66" si="1">IF(ISERROR(INT(LEFT(A3,3))),"",IF(INT(LEFT(A3,3))=159,IF(AND(INT(LEFT(A3,3))=159,INT(A3)&lt;&gt;159000098,INT(A3)&lt;&gt;159000099,OR(AND(INT(A3)&gt;=159000000,INT(A3)&lt;=159000051),INT(A3)&gt;159000062)),"Oil",IF(INT(A3)=159000054,"Diesel",IF(INT(A3)=159000055,"Gasoline",IF(INT(LEFT(A3,3))=159,"Other Fuels / DEF")))),""))</f>
        <v/>
      </c>
    </row>
    <row r="4" spans="1:17" x14ac:dyDescent="0.2">
      <c r="A4" s="217"/>
      <c r="B4" s="217"/>
      <c r="C4" s="218"/>
      <c r="D4" s="219"/>
      <c r="E4" s="220"/>
      <c r="F4" t="str">
        <f t="shared" ref="F4:F67" si="2">IF(ISBLANK(A4),"",IF(Q4&lt;&gt;"",Q4,IF(ISERROR(INT(LEFT(A4,3))),"Repair Parts",IF(OR(INT(LEFT(A4,3))=155,INT(LEFT(A4,3))&gt;159),"Repair Parts",IF(INT(LEFT(A4,3))=150,"Tires","UNKNOWN")))))</f>
        <v/>
      </c>
      <c r="H4" s="198" t="s">
        <v>86</v>
      </c>
      <c r="I4" s="200">
        <f t="shared" si="0"/>
        <v>0</v>
      </c>
      <c r="J4" s="201">
        <f t="shared" si="0"/>
        <v>0</v>
      </c>
      <c r="Q4" t="str">
        <f t="shared" si="1"/>
        <v/>
      </c>
    </row>
    <row r="5" spans="1:17" x14ac:dyDescent="0.2">
      <c r="A5" s="217"/>
      <c r="B5" s="217"/>
      <c r="C5" s="218"/>
      <c r="D5" s="219"/>
      <c r="E5" s="220"/>
      <c r="F5" t="str">
        <f t="shared" si="2"/>
        <v/>
      </c>
      <c r="H5" s="198" t="s">
        <v>87</v>
      </c>
      <c r="I5" s="200">
        <f t="shared" si="0"/>
        <v>0</v>
      </c>
      <c r="J5" s="201">
        <f t="shared" si="0"/>
        <v>0</v>
      </c>
      <c r="Q5" t="str">
        <f t="shared" si="1"/>
        <v/>
      </c>
    </row>
    <row r="6" spans="1:17" x14ac:dyDescent="0.2">
      <c r="A6" s="217"/>
      <c r="B6" s="217"/>
      <c r="C6" s="218"/>
      <c r="D6" s="219"/>
      <c r="E6" s="220"/>
      <c r="F6" t="str">
        <f t="shared" si="2"/>
        <v/>
      </c>
      <c r="H6" s="198" t="s">
        <v>88</v>
      </c>
      <c r="I6" s="200">
        <f t="shared" si="0"/>
        <v>0</v>
      </c>
      <c r="J6" s="201">
        <f t="shared" si="0"/>
        <v>0</v>
      </c>
      <c r="Q6" t="str">
        <f t="shared" si="1"/>
        <v/>
      </c>
    </row>
    <row r="7" spans="1:17" x14ac:dyDescent="0.2">
      <c r="A7" s="217"/>
      <c r="B7" s="217"/>
      <c r="C7" s="218"/>
      <c r="D7" s="219"/>
      <c r="E7" s="220"/>
      <c r="F7" t="str">
        <f t="shared" si="2"/>
        <v/>
      </c>
      <c r="H7" s="198" t="s">
        <v>89</v>
      </c>
      <c r="I7" s="200">
        <f t="shared" si="0"/>
        <v>0</v>
      </c>
      <c r="J7" s="201">
        <f t="shared" si="0"/>
        <v>0</v>
      </c>
      <c r="Q7" t="str">
        <f t="shared" si="1"/>
        <v/>
      </c>
    </row>
    <row r="8" spans="1:17" x14ac:dyDescent="0.2">
      <c r="A8" s="217"/>
      <c r="B8" s="217"/>
      <c r="C8" s="218"/>
      <c r="D8" s="219"/>
      <c r="E8" s="220"/>
      <c r="F8" t="str">
        <f t="shared" si="2"/>
        <v/>
      </c>
      <c r="H8" s="198" t="s">
        <v>708</v>
      </c>
      <c r="I8" s="200">
        <f t="shared" si="0"/>
        <v>0</v>
      </c>
      <c r="J8" s="201">
        <f t="shared" si="0"/>
        <v>0</v>
      </c>
      <c r="Q8" t="str">
        <f t="shared" si="1"/>
        <v/>
      </c>
    </row>
    <row r="9" spans="1:17" x14ac:dyDescent="0.2">
      <c r="A9" s="217"/>
      <c r="B9" s="217"/>
      <c r="C9" s="218"/>
      <c r="D9" s="219"/>
      <c r="E9" s="220"/>
      <c r="F9" t="str">
        <f t="shared" si="2"/>
        <v/>
      </c>
      <c r="Q9" t="str">
        <f t="shared" si="1"/>
        <v/>
      </c>
    </row>
    <row r="10" spans="1:17" x14ac:dyDescent="0.2">
      <c r="A10" s="217"/>
      <c r="B10" s="217"/>
      <c r="C10" s="218"/>
      <c r="D10" s="219"/>
      <c r="E10" s="220"/>
      <c r="F10" t="str">
        <f t="shared" si="2"/>
        <v/>
      </c>
      <c r="Q10" t="str">
        <f t="shared" si="1"/>
        <v/>
      </c>
    </row>
    <row r="11" spans="1:17" x14ac:dyDescent="0.2">
      <c r="A11" s="217"/>
      <c r="B11" s="217"/>
      <c r="C11" s="218"/>
      <c r="D11" s="219"/>
      <c r="E11" s="220"/>
      <c r="F11" t="str">
        <f t="shared" si="2"/>
        <v/>
      </c>
      <c r="Q11" t="str">
        <f t="shared" si="1"/>
        <v/>
      </c>
    </row>
    <row r="12" spans="1:17" x14ac:dyDescent="0.2">
      <c r="A12" s="217"/>
      <c r="B12" s="217"/>
      <c r="C12" s="218"/>
      <c r="D12" s="219"/>
      <c r="E12" s="220"/>
      <c r="F12" t="str">
        <f t="shared" si="2"/>
        <v/>
      </c>
      <c r="Q12" t="str">
        <f t="shared" si="1"/>
        <v/>
      </c>
    </row>
    <row r="13" spans="1:17" x14ac:dyDescent="0.2">
      <c r="A13" s="217"/>
      <c r="B13" s="217"/>
      <c r="C13" s="218"/>
      <c r="D13" s="219"/>
      <c r="E13" s="220"/>
      <c r="F13" t="str">
        <f t="shared" si="2"/>
        <v/>
      </c>
      <c r="Q13" t="str">
        <f t="shared" si="1"/>
        <v/>
      </c>
    </row>
    <row r="14" spans="1:17" x14ac:dyDescent="0.2">
      <c r="A14" s="217"/>
      <c r="B14" s="217"/>
      <c r="C14" s="218"/>
      <c r="D14" s="219"/>
      <c r="E14" s="220"/>
      <c r="F14" t="str">
        <f t="shared" si="2"/>
        <v/>
      </c>
      <c r="Q14" t="str">
        <f t="shared" si="1"/>
        <v/>
      </c>
    </row>
    <row r="15" spans="1:17" x14ac:dyDescent="0.2">
      <c r="A15" s="217"/>
      <c r="B15" s="217"/>
      <c r="C15" s="218"/>
      <c r="D15" s="219"/>
      <c r="E15" s="220"/>
      <c r="F15" t="str">
        <f t="shared" si="2"/>
        <v/>
      </c>
      <c r="Q15" t="str">
        <f t="shared" si="1"/>
        <v/>
      </c>
    </row>
    <row r="16" spans="1:17" x14ac:dyDescent="0.2">
      <c r="A16" s="217"/>
      <c r="B16" s="217"/>
      <c r="C16" s="218"/>
      <c r="D16" s="219"/>
      <c r="E16" s="220"/>
      <c r="F16" t="str">
        <f t="shared" si="2"/>
        <v/>
      </c>
      <c r="Q16" t="str">
        <f t="shared" si="1"/>
        <v/>
      </c>
    </row>
    <row r="17" spans="1:17" x14ac:dyDescent="0.2">
      <c r="A17" s="217"/>
      <c r="B17" s="217"/>
      <c r="C17" s="218"/>
      <c r="D17" s="219"/>
      <c r="E17" s="220"/>
      <c r="F17" t="str">
        <f t="shared" si="2"/>
        <v/>
      </c>
      <c r="Q17" t="str">
        <f t="shared" si="1"/>
        <v/>
      </c>
    </row>
    <row r="18" spans="1:17" x14ac:dyDescent="0.2">
      <c r="A18" s="217"/>
      <c r="B18" s="217"/>
      <c r="C18" s="218"/>
      <c r="D18" s="219"/>
      <c r="E18" s="220"/>
      <c r="F18" t="str">
        <f t="shared" si="2"/>
        <v/>
      </c>
      <c r="Q18" t="str">
        <f t="shared" si="1"/>
        <v/>
      </c>
    </row>
    <row r="19" spans="1:17" x14ac:dyDescent="0.2">
      <c r="A19" s="217"/>
      <c r="B19" s="217"/>
      <c r="C19" s="218"/>
      <c r="D19" s="219"/>
      <c r="E19" s="220"/>
      <c r="F19" t="str">
        <f t="shared" si="2"/>
        <v/>
      </c>
      <c r="Q19" t="str">
        <f t="shared" si="1"/>
        <v/>
      </c>
    </row>
    <row r="20" spans="1:17" x14ac:dyDescent="0.2">
      <c r="A20" s="217"/>
      <c r="B20" s="217"/>
      <c r="C20" s="218"/>
      <c r="D20" s="219"/>
      <c r="E20" s="220"/>
      <c r="F20" t="str">
        <f t="shared" si="2"/>
        <v/>
      </c>
      <c r="Q20" t="str">
        <f t="shared" si="1"/>
        <v/>
      </c>
    </row>
    <row r="21" spans="1:17" x14ac:dyDescent="0.2">
      <c r="A21" s="217"/>
      <c r="B21" s="217"/>
      <c r="C21" s="218"/>
      <c r="D21" s="219"/>
      <c r="E21" s="220"/>
      <c r="F21" t="str">
        <f t="shared" si="2"/>
        <v/>
      </c>
      <c r="Q21" t="str">
        <f t="shared" si="1"/>
        <v/>
      </c>
    </row>
    <row r="22" spans="1:17" x14ac:dyDescent="0.2">
      <c r="A22" s="217"/>
      <c r="B22" s="217"/>
      <c r="C22" s="218"/>
      <c r="D22" s="219"/>
      <c r="E22" s="220"/>
      <c r="F22" t="str">
        <f t="shared" si="2"/>
        <v/>
      </c>
      <c r="Q22" t="str">
        <f t="shared" si="1"/>
        <v/>
      </c>
    </row>
    <row r="23" spans="1:17" x14ac:dyDescent="0.2">
      <c r="A23" s="217"/>
      <c r="B23" s="217"/>
      <c r="C23" s="218"/>
      <c r="D23" s="219"/>
      <c r="E23" s="220"/>
      <c r="F23" t="str">
        <f t="shared" si="2"/>
        <v/>
      </c>
      <c r="Q23" t="str">
        <f t="shared" si="1"/>
        <v/>
      </c>
    </row>
    <row r="24" spans="1:17" x14ac:dyDescent="0.2">
      <c r="A24" s="217"/>
      <c r="B24" s="217"/>
      <c r="C24" s="218"/>
      <c r="D24" s="219"/>
      <c r="E24" s="220"/>
      <c r="F24" t="str">
        <f t="shared" si="2"/>
        <v/>
      </c>
      <c r="Q24" t="str">
        <f t="shared" si="1"/>
        <v/>
      </c>
    </row>
    <row r="25" spans="1:17" x14ac:dyDescent="0.2">
      <c r="A25" s="217"/>
      <c r="B25" s="217"/>
      <c r="C25" s="218"/>
      <c r="D25" s="219"/>
      <c r="E25" s="220"/>
      <c r="F25" t="str">
        <f t="shared" si="2"/>
        <v/>
      </c>
      <c r="Q25" t="str">
        <f t="shared" si="1"/>
        <v/>
      </c>
    </row>
    <row r="26" spans="1:17" x14ac:dyDescent="0.2">
      <c r="A26" s="217"/>
      <c r="B26" s="217"/>
      <c r="C26" s="218"/>
      <c r="D26" s="219"/>
      <c r="E26" s="220"/>
      <c r="F26" t="str">
        <f t="shared" si="2"/>
        <v/>
      </c>
      <c r="Q26" t="str">
        <f t="shared" si="1"/>
        <v/>
      </c>
    </row>
    <row r="27" spans="1:17" x14ac:dyDescent="0.2">
      <c r="A27" s="217"/>
      <c r="B27" s="217"/>
      <c r="C27" s="218"/>
      <c r="D27" s="219"/>
      <c r="E27" s="220"/>
      <c r="F27" t="str">
        <f t="shared" si="2"/>
        <v/>
      </c>
      <c r="Q27" t="str">
        <f t="shared" si="1"/>
        <v/>
      </c>
    </row>
    <row r="28" spans="1:17" x14ac:dyDescent="0.2">
      <c r="A28" s="217"/>
      <c r="B28" s="217"/>
      <c r="C28" s="218"/>
      <c r="D28" s="219"/>
      <c r="E28" s="220"/>
      <c r="F28" t="str">
        <f t="shared" si="2"/>
        <v/>
      </c>
      <c r="Q28" t="str">
        <f t="shared" si="1"/>
        <v/>
      </c>
    </row>
    <row r="29" spans="1:17" x14ac:dyDescent="0.2">
      <c r="A29" s="217"/>
      <c r="B29" s="217"/>
      <c r="C29" s="218"/>
      <c r="D29" s="219"/>
      <c r="E29" s="220"/>
      <c r="F29" t="str">
        <f t="shared" si="2"/>
        <v/>
      </c>
      <c r="Q29" t="str">
        <f t="shared" si="1"/>
        <v/>
      </c>
    </row>
    <row r="30" spans="1:17" x14ac:dyDescent="0.2">
      <c r="A30" s="217"/>
      <c r="B30" s="217"/>
      <c r="C30" s="218"/>
      <c r="D30" s="219"/>
      <c r="E30" s="220"/>
      <c r="F30" t="str">
        <f t="shared" si="2"/>
        <v/>
      </c>
      <c r="Q30" t="str">
        <f t="shared" si="1"/>
        <v/>
      </c>
    </row>
    <row r="31" spans="1:17" x14ac:dyDescent="0.2">
      <c r="A31" s="217"/>
      <c r="B31" s="217"/>
      <c r="C31" s="218"/>
      <c r="D31" s="219"/>
      <c r="E31" s="220"/>
      <c r="F31" t="str">
        <f t="shared" si="2"/>
        <v/>
      </c>
      <c r="Q31" t="str">
        <f t="shared" si="1"/>
        <v/>
      </c>
    </row>
    <row r="32" spans="1:17" x14ac:dyDescent="0.2">
      <c r="A32" s="217"/>
      <c r="B32" s="217"/>
      <c r="C32" s="218"/>
      <c r="D32" s="219"/>
      <c r="E32" s="220"/>
      <c r="F32" t="str">
        <f t="shared" si="2"/>
        <v/>
      </c>
      <c r="Q32" t="str">
        <f t="shared" si="1"/>
        <v/>
      </c>
    </row>
    <row r="33" spans="1:17" x14ac:dyDescent="0.2">
      <c r="A33" s="217"/>
      <c r="B33" s="217"/>
      <c r="C33" s="218"/>
      <c r="D33" s="219"/>
      <c r="E33" s="220"/>
      <c r="F33" t="str">
        <f t="shared" si="2"/>
        <v/>
      </c>
      <c r="Q33" t="str">
        <f t="shared" si="1"/>
        <v/>
      </c>
    </row>
    <row r="34" spans="1:17" x14ac:dyDescent="0.2">
      <c r="A34" s="217"/>
      <c r="B34" s="217"/>
      <c r="C34" s="218"/>
      <c r="D34" s="219"/>
      <c r="E34" s="220"/>
      <c r="F34" t="str">
        <f t="shared" si="2"/>
        <v/>
      </c>
      <c r="Q34" t="str">
        <f t="shared" si="1"/>
        <v/>
      </c>
    </row>
    <row r="35" spans="1:17" x14ac:dyDescent="0.2">
      <c r="A35" s="217"/>
      <c r="B35" s="217"/>
      <c r="C35" s="218"/>
      <c r="D35" s="219"/>
      <c r="E35" s="220"/>
      <c r="F35" t="str">
        <f t="shared" si="2"/>
        <v/>
      </c>
      <c r="Q35" t="str">
        <f t="shared" si="1"/>
        <v/>
      </c>
    </row>
    <row r="36" spans="1:17" x14ac:dyDescent="0.2">
      <c r="A36" s="217"/>
      <c r="B36" s="217"/>
      <c r="C36" s="218"/>
      <c r="D36" s="219"/>
      <c r="E36" s="220"/>
      <c r="F36" t="str">
        <f t="shared" si="2"/>
        <v/>
      </c>
      <c r="Q36" t="str">
        <f t="shared" si="1"/>
        <v/>
      </c>
    </row>
    <row r="37" spans="1:17" x14ac:dyDescent="0.2">
      <c r="A37" s="217"/>
      <c r="B37" s="217"/>
      <c r="C37" s="218"/>
      <c r="D37" s="219"/>
      <c r="E37" s="220"/>
      <c r="F37" t="str">
        <f t="shared" si="2"/>
        <v/>
      </c>
      <c r="Q37" t="str">
        <f t="shared" si="1"/>
        <v/>
      </c>
    </row>
    <row r="38" spans="1:17" x14ac:dyDescent="0.2">
      <c r="A38" s="217"/>
      <c r="B38" s="217"/>
      <c r="C38" s="218"/>
      <c r="D38" s="219"/>
      <c r="E38" s="220"/>
      <c r="F38" t="str">
        <f t="shared" si="2"/>
        <v/>
      </c>
      <c r="Q38" t="str">
        <f t="shared" si="1"/>
        <v/>
      </c>
    </row>
    <row r="39" spans="1:17" x14ac:dyDescent="0.2">
      <c r="A39" s="217"/>
      <c r="B39" s="217"/>
      <c r="C39" s="218"/>
      <c r="D39" s="219"/>
      <c r="E39" s="220"/>
      <c r="F39" t="str">
        <f t="shared" si="2"/>
        <v/>
      </c>
      <c r="Q39" t="str">
        <f t="shared" si="1"/>
        <v/>
      </c>
    </row>
    <row r="40" spans="1:17" x14ac:dyDescent="0.2">
      <c r="A40" s="217"/>
      <c r="B40" s="217"/>
      <c r="C40" s="218"/>
      <c r="D40" s="219"/>
      <c r="E40" s="220"/>
      <c r="F40" t="str">
        <f t="shared" si="2"/>
        <v/>
      </c>
      <c r="Q40" t="str">
        <f t="shared" si="1"/>
        <v/>
      </c>
    </row>
    <row r="41" spans="1:17" x14ac:dyDescent="0.2">
      <c r="A41" s="217"/>
      <c r="B41" s="217"/>
      <c r="C41" s="218"/>
      <c r="D41" s="219"/>
      <c r="E41" s="220"/>
      <c r="F41" t="str">
        <f t="shared" si="2"/>
        <v/>
      </c>
      <c r="Q41" t="str">
        <f t="shared" si="1"/>
        <v/>
      </c>
    </row>
    <row r="42" spans="1:17" x14ac:dyDescent="0.2">
      <c r="A42" s="217"/>
      <c r="B42" s="217"/>
      <c r="C42" s="218"/>
      <c r="D42" s="219"/>
      <c r="E42" s="220"/>
      <c r="F42" t="str">
        <f t="shared" si="2"/>
        <v/>
      </c>
      <c r="Q42" t="str">
        <f t="shared" si="1"/>
        <v/>
      </c>
    </row>
    <row r="43" spans="1:17" x14ac:dyDescent="0.2">
      <c r="A43" s="217"/>
      <c r="B43" s="217"/>
      <c r="C43" s="218"/>
      <c r="D43" s="219"/>
      <c r="E43" s="220"/>
      <c r="F43" t="str">
        <f t="shared" si="2"/>
        <v/>
      </c>
      <c r="Q43" t="str">
        <f t="shared" si="1"/>
        <v/>
      </c>
    </row>
    <row r="44" spans="1:17" x14ac:dyDescent="0.2">
      <c r="A44" s="217"/>
      <c r="B44" s="217"/>
      <c r="C44" s="218"/>
      <c r="D44" s="219"/>
      <c r="E44" s="220"/>
      <c r="F44" t="str">
        <f t="shared" si="2"/>
        <v/>
      </c>
      <c r="Q44" t="str">
        <f t="shared" si="1"/>
        <v/>
      </c>
    </row>
    <row r="45" spans="1:17" x14ac:dyDescent="0.2">
      <c r="A45" s="217"/>
      <c r="B45" s="217"/>
      <c r="C45" s="218"/>
      <c r="D45" s="219"/>
      <c r="E45" s="220"/>
      <c r="F45" t="str">
        <f t="shared" si="2"/>
        <v/>
      </c>
      <c r="Q45" t="str">
        <f t="shared" si="1"/>
        <v/>
      </c>
    </row>
    <row r="46" spans="1:17" x14ac:dyDescent="0.2">
      <c r="A46" s="217"/>
      <c r="B46" s="217"/>
      <c r="C46" s="218"/>
      <c r="D46" s="219"/>
      <c r="E46" s="220"/>
      <c r="F46" t="str">
        <f t="shared" si="2"/>
        <v/>
      </c>
      <c r="Q46" t="str">
        <f t="shared" si="1"/>
        <v/>
      </c>
    </row>
    <row r="47" spans="1:17" x14ac:dyDescent="0.2">
      <c r="A47" s="217"/>
      <c r="B47" s="217"/>
      <c r="C47" s="218"/>
      <c r="D47" s="219"/>
      <c r="E47" s="220"/>
      <c r="F47" t="str">
        <f t="shared" si="2"/>
        <v/>
      </c>
      <c r="Q47" t="str">
        <f t="shared" si="1"/>
        <v/>
      </c>
    </row>
    <row r="48" spans="1:17" x14ac:dyDescent="0.2">
      <c r="A48" s="217"/>
      <c r="B48" s="217"/>
      <c r="C48" s="218"/>
      <c r="D48" s="219"/>
      <c r="E48" s="220"/>
      <c r="F48" t="str">
        <f t="shared" si="2"/>
        <v/>
      </c>
      <c r="Q48" t="str">
        <f t="shared" si="1"/>
        <v/>
      </c>
    </row>
    <row r="49" spans="1:17" x14ac:dyDescent="0.2">
      <c r="A49" s="217"/>
      <c r="B49" s="217"/>
      <c r="C49" s="218"/>
      <c r="D49" s="219"/>
      <c r="E49" s="220"/>
      <c r="F49" t="str">
        <f t="shared" si="2"/>
        <v/>
      </c>
      <c r="Q49" t="str">
        <f t="shared" si="1"/>
        <v/>
      </c>
    </row>
    <row r="50" spans="1:17" x14ac:dyDescent="0.2">
      <c r="A50" s="217"/>
      <c r="B50" s="217"/>
      <c r="C50" s="218"/>
      <c r="D50" s="219"/>
      <c r="E50" s="220"/>
      <c r="F50" t="str">
        <f t="shared" si="2"/>
        <v/>
      </c>
      <c r="Q50" t="str">
        <f t="shared" si="1"/>
        <v/>
      </c>
    </row>
    <row r="51" spans="1:17" x14ac:dyDescent="0.2">
      <c r="A51" s="217"/>
      <c r="B51" s="217"/>
      <c r="C51" s="218"/>
      <c r="D51" s="219"/>
      <c r="E51" s="220"/>
      <c r="F51" t="str">
        <f t="shared" si="2"/>
        <v/>
      </c>
      <c r="Q51" t="str">
        <f t="shared" si="1"/>
        <v/>
      </c>
    </row>
    <row r="52" spans="1:17" x14ac:dyDescent="0.2">
      <c r="A52" s="217"/>
      <c r="B52" s="217"/>
      <c r="C52" s="218"/>
      <c r="D52" s="219"/>
      <c r="E52" s="220"/>
      <c r="F52" t="str">
        <f t="shared" si="2"/>
        <v/>
      </c>
      <c r="Q52" t="str">
        <f t="shared" si="1"/>
        <v/>
      </c>
    </row>
    <row r="53" spans="1:17" x14ac:dyDescent="0.2">
      <c r="A53" s="217"/>
      <c r="B53" s="217"/>
      <c r="C53" s="218"/>
      <c r="D53" s="219"/>
      <c r="E53" s="220"/>
      <c r="F53" t="str">
        <f t="shared" si="2"/>
        <v/>
      </c>
      <c r="Q53" t="str">
        <f t="shared" si="1"/>
        <v/>
      </c>
    </row>
    <row r="54" spans="1:17" x14ac:dyDescent="0.2">
      <c r="A54" s="217"/>
      <c r="B54" s="217"/>
      <c r="C54" s="218"/>
      <c r="D54" s="219"/>
      <c r="E54" s="220"/>
      <c r="F54" t="str">
        <f t="shared" si="2"/>
        <v/>
      </c>
      <c r="Q54" t="str">
        <f t="shared" si="1"/>
        <v/>
      </c>
    </row>
    <row r="55" spans="1:17" x14ac:dyDescent="0.2">
      <c r="A55" s="217"/>
      <c r="B55" s="217"/>
      <c r="C55" s="218"/>
      <c r="D55" s="219"/>
      <c r="E55" s="220"/>
      <c r="F55" t="str">
        <f t="shared" si="2"/>
        <v/>
      </c>
      <c r="Q55" t="str">
        <f t="shared" si="1"/>
        <v/>
      </c>
    </row>
    <row r="56" spans="1:17" x14ac:dyDescent="0.2">
      <c r="A56" s="217"/>
      <c r="B56" s="217"/>
      <c r="C56" s="218"/>
      <c r="D56" s="219"/>
      <c r="E56" s="220"/>
      <c r="F56" t="str">
        <f t="shared" si="2"/>
        <v/>
      </c>
      <c r="Q56" t="str">
        <f t="shared" si="1"/>
        <v/>
      </c>
    </row>
    <row r="57" spans="1:17" x14ac:dyDescent="0.2">
      <c r="A57" s="217"/>
      <c r="B57" s="217"/>
      <c r="C57" s="218"/>
      <c r="D57" s="219"/>
      <c r="E57" s="220"/>
      <c r="F57" t="str">
        <f t="shared" si="2"/>
        <v/>
      </c>
      <c r="Q57" t="str">
        <f t="shared" si="1"/>
        <v/>
      </c>
    </row>
    <row r="58" spans="1:17" x14ac:dyDescent="0.2">
      <c r="A58" s="217"/>
      <c r="B58" s="217"/>
      <c r="C58" s="218"/>
      <c r="D58" s="219"/>
      <c r="E58" s="220"/>
      <c r="F58" t="str">
        <f t="shared" si="2"/>
        <v/>
      </c>
      <c r="Q58" t="str">
        <f t="shared" si="1"/>
        <v/>
      </c>
    </row>
    <row r="59" spans="1:17" x14ac:dyDescent="0.2">
      <c r="A59" s="217"/>
      <c r="B59" s="217"/>
      <c r="C59" s="218"/>
      <c r="D59" s="219"/>
      <c r="E59" s="220"/>
      <c r="F59" t="str">
        <f t="shared" si="2"/>
        <v/>
      </c>
      <c r="Q59" t="str">
        <f t="shared" si="1"/>
        <v/>
      </c>
    </row>
    <row r="60" spans="1:17" x14ac:dyDescent="0.2">
      <c r="A60" s="217"/>
      <c r="B60" s="217"/>
      <c r="C60" s="218"/>
      <c r="D60" s="219"/>
      <c r="E60" s="220"/>
      <c r="F60" t="str">
        <f t="shared" si="2"/>
        <v/>
      </c>
      <c r="Q60" t="str">
        <f t="shared" si="1"/>
        <v/>
      </c>
    </row>
    <row r="61" spans="1:17" x14ac:dyDescent="0.2">
      <c r="A61" s="217"/>
      <c r="B61" s="217"/>
      <c r="C61" s="218"/>
      <c r="D61" s="219"/>
      <c r="E61" s="220"/>
      <c r="F61" t="str">
        <f t="shared" si="2"/>
        <v/>
      </c>
      <c r="Q61" t="str">
        <f t="shared" si="1"/>
        <v/>
      </c>
    </row>
    <row r="62" spans="1:17" x14ac:dyDescent="0.2">
      <c r="A62" s="217"/>
      <c r="B62" s="217"/>
      <c r="C62" s="218"/>
      <c r="D62" s="219"/>
      <c r="E62" s="220"/>
      <c r="F62" t="str">
        <f t="shared" si="2"/>
        <v/>
      </c>
      <c r="Q62" t="str">
        <f t="shared" si="1"/>
        <v/>
      </c>
    </row>
    <row r="63" spans="1:17" x14ac:dyDescent="0.2">
      <c r="A63" s="217"/>
      <c r="B63" s="217"/>
      <c r="C63" s="218"/>
      <c r="D63" s="219"/>
      <c r="E63" s="220"/>
      <c r="F63" t="str">
        <f t="shared" si="2"/>
        <v/>
      </c>
      <c r="Q63" t="str">
        <f t="shared" si="1"/>
        <v/>
      </c>
    </row>
    <row r="64" spans="1:17" x14ac:dyDescent="0.2">
      <c r="A64" s="217"/>
      <c r="B64" s="217"/>
      <c r="C64" s="218"/>
      <c r="D64" s="219"/>
      <c r="E64" s="220"/>
      <c r="F64" t="str">
        <f t="shared" si="2"/>
        <v/>
      </c>
      <c r="Q64" t="str">
        <f t="shared" si="1"/>
        <v/>
      </c>
    </row>
    <row r="65" spans="1:17" x14ac:dyDescent="0.2">
      <c r="A65" s="217"/>
      <c r="B65" s="217"/>
      <c r="C65" s="218"/>
      <c r="D65" s="219"/>
      <c r="E65" s="220"/>
      <c r="F65" t="str">
        <f t="shared" si="2"/>
        <v/>
      </c>
      <c r="Q65" t="str">
        <f t="shared" si="1"/>
        <v/>
      </c>
    </row>
    <row r="66" spans="1:17" x14ac:dyDescent="0.2">
      <c r="A66" s="217"/>
      <c r="B66" s="217"/>
      <c r="C66" s="218"/>
      <c r="D66" s="219"/>
      <c r="E66" s="220"/>
      <c r="F66" t="str">
        <f t="shared" si="2"/>
        <v/>
      </c>
      <c r="Q66" t="str">
        <f t="shared" si="1"/>
        <v/>
      </c>
    </row>
    <row r="67" spans="1:17" x14ac:dyDescent="0.2">
      <c r="A67" s="217"/>
      <c r="B67" s="217"/>
      <c r="C67" s="218"/>
      <c r="D67" s="219"/>
      <c r="E67" s="220"/>
      <c r="F67" t="str">
        <f t="shared" si="2"/>
        <v/>
      </c>
      <c r="Q67" t="str">
        <f t="shared" ref="Q67:Q130" si="3">IF(ISERROR(INT(LEFT(A67,3))),"",IF(INT(LEFT(A67,3))=159,IF(AND(INT(LEFT(A67,3))=159,INT(A67)&lt;&gt;159000098,INT(A67)&lt;&gt;159000099,OR(AND(INT(A67)&gt;=159000000,INT(A67)&lt;=159000051),INT(A67)&gt;159000062)),"Oil",IF(INT(A67)=159000054,"Diesel",IF(INT(A67)=159000055,"Gasoline",IF(INT(LEFT(A67,3))=159,"Other Fuels / DEF")))),""))</f>
        <v/>
      </c>
    </row>
    <row r="68" spans="1:17" x14ac:dyDescent="0.2">
      <c r="A68" s="217"/>
      <c r="B68" s="217"/>
      <c r="C68" s="218"/>
      <c r="D68" s="219"/>
      <c r="E68" s="220"/>
      <c r="F68" t="str">
        <f t="shared" ref="F68:F131" si="4">IF(ISBLANK(A68),"",IF(Q68&lt;&gt;"",Q68,IF(ISERROR(INT(LEFT(A68,3))),"Repair Parts",IF(OR(INT(LEFT(A68,3))=155,INT(LEFT(A68,3))&gt;159),"Repair Parts",IF(INT(LEFT(A68,3))=150,"Tires","UNKNOWN")))))</f>
        <v/>
      </c>
      <c r="Q68" t="str">
        <f t="shared" si="3"/>
        <v/>
      </c>
    </row>
    <row r="69" spans="1:17" x14ac:dyDescent="0.2">
      <c r="A69" s="217"/>
      <c r="B69" s="217"/>
      <c r="C69" s="218"/>
      <c r="D69" s="219"/>
      <c r="E69" s="220"/>
      <c r="F69" t="str">
        <f t="shared" si="4"/>
        <v/>
      </c>
      <c r="Q69" t="str">
        <f t="shared" si="3"/>
        <v/>
      </c>
    </row>
    <row r="70" spans="1:17" x14ac:dyDescent="0.2">
      <c r="A70" s="217"/>
      <c r="B70" s="217"/>
      <c r="C70" s="218"/>
      <c r="D70" s="219"/>
      <c r="E70" s="220"/>
      <c r="F70" t="str">
        <f t="shared" si="4"/>
        <v/>
      </c>
      <c r="Q70" t="str">
        <f t="shared" si="3"/>
        <v/>
      </c>
    </row>
    <row r="71" spans="1:17" x14ac:dyDescent="0.2">
      <c r="A71" s="217"/>
      <c r="B71" s="217"/>
      <c r="C71" s="218"/>
      <c r="D71" s="219"/>
      <c r="E71" s="220"/>
      <c r="F71" t="str">
        <f t="shared" si="4"/>
        <v/>
      </c>
      <c r="Q71" t="str">
        <f t="shared" si="3"/>
        <v/>
      </c>
    </row>
    <row r="72" spans="1:17" x14ac:dyDescent="0.2">
      <c r="A72" s="217"/>
      <c r="B72" s="217"/>
      <c r="C72" s="218"/>
      <c r="D72" s="219"/>
      <c r="E72" s="220"/>
      <c r="F72" t="str">
        <f t="shared" si="4"/>
        <v/>
      </c>
      <c r="Q72" t="str">
        <f t="shared" si="3"/>
        <v/>
      </c>
    </row>
    <row r="73" spans="1:17" x14ac:dyDescent="0.2">
      <c r="A73" s="217"/>
      <c r="B73" s="217"/>
      <c r="C73" s="218"/>
      <c r="D73" s="219"/>
      <c r="E73" s="220"/>
      <c r="F73" t="str">
        <f t="shared" si="4"/>
        <v/>
      </c>
      <c r="Q73" t="str">
        <f t="shared" si="3"/>
        <v/>
      </c>
    </row>
    <row r="74" spans="1:17" x14ac:dyDescent="0.2">
      <c r="A74" s="217"/>
      <c r="B74" s="217"/>
      <c r="C74" s="218"/>
      <c r="D74" s="219"/>
      <c r="E74" s="220"/>
      <c r="F74" t="str">
        <f t="shared" si="4"/>
        <v/>
      </c>
      <c r="Q74" t="str">
        <f t="shared" si="3"/>
        <v/>
      </c>
    </row>
    <row r="75" spans="1:17" x14ac:dyDescent="0.2">
      <c r="A75" s="217"/>
      <c r="B75" s="217"/>
      <c r="C75" s="218"/>
      <c r="D75" s="219"/>
      <c r="E75" s="220"/>
      <c r="F75" t="str">
        <f t="shared" si="4"/>
        <v/>
      </c>
      <c r="Q75" t="str">
        <f t="shared" si="3"/>
        <v/>
      </c>
    </row>
    <row r="76" spans="1:17" x14ac:dyDescent="0.2">
      <c r="A76" s="217"/>
      <c r="B76" s="217"/>
      <c r="C76" s="218"/>
      <c r="D76" s="219"/>
      <c r="E76" s="220"/>
      <c r="F76" t="str">
        <f t="shared" si="4"/>
        <v/>
      </c>
      <c r="Q76" t="str">
        <f t="shared" si="3"/>
        <v/>
      </c>
    </row>
    <row r="77" spans="1:17" x14ac:dyDescent="0.2">
      <c r="A77" s="217"/>
      <c r="B77" s="217"/>
      <c r="C77" s="218"/>
      <c r="D77" s="219"/>
      <c r="E77" s="220"/>
      <c r="F77" t="str">
        <f t="shared" si="4"/>
        <v/>
      </c>
      <c r="Q77" t="str">
        <f t="shared" si="3"/>
        <v/>
      </c>
    </row>
    <row r="78" spans="1:17" x14ac:dyDescent="0.2">
      <c r="A78" s="217"/>
      <c r="B78" s="217"/>
      <c r="C78" s="218"/>
      <c r="D78" s="219"/>
      <c r="E78" s="220"/>
      <c r="F78" t="str">
        <f t="shared" si="4"/>
        <v/>
      </c>
      <c r="Q78" t="str">
        <f t="shared" si="3"/>
        <v/>
      </c>
    </row>
    <row r="79" spans="1:17" x14ac:dyDescent="0.2">
      <c r="A79" s="217"/>
      <c r="B79" s="217"/>
      <c r="C79" s="218"/>
      <c r="D79" s="219"/>
      <c r="E79" s="220"/>
      <c r="F79" t="str">
        <f t="shared" si="4"/>
        <v/>
      </c>
      <c r="Q79" t="str">
        <f t="shared" si="3"/>
        <v/>
      </c>
    </row>
    <row r="80" spans="1:17" x14ac:dyDescent="0.2">
      <c r="A80" s="217"/>
      <c r="B80" s="217"/>
      <c r="C80" s="218"/>
      <c r="D80" s="219"/>
      <c r="E80" s="220"/>
      <c r="F80" t="str">
        <f t="shared" si="4"/>
        <v/>
      </c>
      <c r="Q80" t="str">
        <f t="shared" si="3"/>
        <v/>
      </c>
    </row>
    <row r="81" spans="1:17" x14ac:dyDescent="0.2">
      <c r="A81" s="217"/>
      <c r="B81" s="217"/>
      <c r="C81" s="218"/>
      <c r="D81" s="219"/>
      <c r="E81" s="220"/>
      <c r="F81" t="str">
        <f t="shared" si="4"/>
        <v/>
      </c>
      <c r="Q81" t="str">
        <f t="shared" si="3"/>
        <v/>
      </c>
    </row>
    <row r="82" spans="1:17" x14ac:dyDescent="0.2">
      <c r="A82" s="217"/>
      <c r="B82" s="217"/>
      <c r="C82" s="218"/>
      <c r="D82" s="219"/>
      <c r="E82" s="220"/>
      <c r="F82" t="str">
        <f t="shared" si="4"/>
        <v/>
      </c>
      <c r="Q82" t="str">
        <f t="shared" si="3"/>
        <v/>
      </c>
    </row>
    <row r="83" spans="1:17" x14ac:dyDescent="0.2">
      <c r="A83" s="217"/>
      <c r="B83" s="217"/>
      <c r="C83" s="218"/>
      <c r="D83" s="219"/>
      <c r="E83" s="220"/>
      <c r="F83" t="str">
        <f t="shared" si="4"/>
        <v/>
      </c>
      <c r="Q83" t="str">
        <f t="shared" si="3"/>
        <v/>
      </c>
    </row>
    <row r="84" spans="1:17" x14ac:dyDescent="0.2">
      <c r="A84" s="217"/>
      <c r="B84" s="217"/>
      <c r="C84" s="218"/>
      <c r="D84" s="219"/>
      <c r="E84" s="220"/>
      <c r="F84" t="str">
        <f t="shared" si="4"/>
        <v/>
      </c>
      <c r="Q84" t="str">
        <f t="shared" si="3"/>
        <v/>
      </c>
    </row>
    <row r="85" spans="1:17" x14ac:dyDescent="0.2">
      <c r="A85" s="217"/>
      <c r="B85" s="217"/>
      <c r="C85" s="218"/>
      <c r="D85" s="219"/>
      <c r="E85" s="220"/>
      <c r="F85" t="str">
        <f t="shared" si="4"/>
        <v/>
      </c>
      <c r="Q85" t="str">
        <f t="shared" si="3"/>
        <v/>
      </c>
    </row>
    <row r="86" spans="1:17" x14ac:dyDescent="0.2">
      <c r="A86" s="217"/>
      <c r="B86" s="217"/>
      <c r="C86" s="218"/>
      <c r="D86" s="219"/>
      <c r="E86" s="220"/>
      <c r="F86" t="str">
        <f t="shared" si="4"/>
        <v/>
      </c>
      <c r="Q86" t="str">
        <f t="shared" si="3"/>
        <v/>
      </c>
    </row>
    <row r="87" spans="1:17" x14ac:dyDescent="0.2">
      <c r="A87" s="217"/>
      <c r="B87" s="217"/>
      <c r="C87" s="218"/>
      <c r="D87" s="219"/>
      <c r="E87" s="220"/>
      <c r="F87" t="str">
        <f t="shared" si="4"/>
        <v/>
      </c>
      <c r="Q87" t="str">
        <f t="shared" si="3"/>
        <v/>
      </c>
    </row>
    <row r="88" spans="1:17" x14ac:dyDescent="0.2">
      <c r="A88" s="217"/>
      <c r="B88" s="217"/>
      <c r="C88" s="218"/>
      <c r="D88" s="219"/>
      <c r="E88" s="220"/>
      <c r="F88" t="str">
        <f t="shared" si="4"/>
        <v/>
      </c>
      <c r="Q88" t="str">
        <f t="shared" si="3"/>
        <v/>
      </c>
    </row>
    <row r="89" spans="1:17" x14ac:dyDescent="0.2">
      <c r="A89" s="217"/>
      <c r="B89" s="217"/>
      <c r="C89" s="218"/>
      <c r="D89" s="219"/>
      <c r="E89" s="220"/>
      <c r="F89" t="str">
        <f t="shared" si="4"/>
        <v/>
      </c>
      <c r="Q89" t="str">
        <f t="shared" si="3"/>
        <v/>
      </c>
    </row>
    <row r="90" spans="1:17" x14ac:dyDescent="0.2">
      <c r="A90" s="217"/>
      <c r="B90" s="217"/>
      <c r="C90" s="218"/>
      <c r="D90" s="219"/>
      <c r="E90" s="220"/>
      <c r="F90" t="str">
        <f t="shared" si="4"/>
        <v/>
      </c>
      <c r="Q90" t="str">
        <f t="shared" si="3"/>
        <v/>
      </c>
    </row>
    <row r="91" spans="1:17" x14ac:dyDescent="0.2">
      <c r="A91" s="217"/>
      <c r="B91" s="217"/>
      <c r="C91" s="218"/>
      <c r="D91" s="219"/>
      <c r="E91" s="220"/>
      <c r="F91" t="str">
        <f t="shared" si="4"/>
        <v/>
      </c>
      <c r="Q91" t="str">
        <f t="shared" si="3"/>
        <v/>
      </c>
    </row>
    <row r="92" spans="1:17" x14ac:dyDescent="0.2">
      <c r="A92" s="217"/>
      <c r="B92" s="217"/>
      <c r="C92" s="218"/>
      <c r="D92" s="219"/>
      <c r="E92" s="220"/>
      <c r="F92" t="str">
        <f t="shared" si="4"/>
        <v/>
      </c>
      <c r="Q92" t="str">
        <f t="shared" si="3"/>
        <v/>
      </c>
    </row>
    <row r="93" spans="1:17" x14ac:dyDescent="0.2">
      <c r="A93" s="217"/>
      <c r="B93" s="217"/>
      <c r="C93" s="218"/>
      <c r="D93" s="219"/>
      <c r="E93" s="220"/>
      <c r="F93" t="str">
        <f t="shared" si="4"/>
        <v/>
      </c>
      <c r="Q93" t="str">
        <f t="shared" si="3"/>
        <v/>
      </c>
    </row>
    <row r="94" spans="1:17" x14ac:dyDescent="0.2">
      <c r="A94" s="217"/>
      <c r="B94" s="217"/>
      <c r="C94" s="218"/>
      <c r="D94" s="219"/>
      <c r="E94" s="220"/>
      <c r="F94" t="str">
        <f t="shared" si="4"/>
        <v/>
      </c>
      <c r="Q94" t="str">
        <f t="shared" si="3"/>
        <v/>
      </c>
    </row>
    <row r="95" spans="1:17" x14ac:dyDescent="0.2">
      <c r="A95" s="217"/>
      <c r="B95" s="217"/>
      <c r="C95" s="218"/>
      <c r="D95" s="219"/>
      <c r="E95" s="220"/>
      <c r="F95" t="str">
        <f t="shared" si="4"/>
        <v/>
      </c>
      <c r="Q95" t="str">
        <f t="shared" si="3"/>
        <v/>
      </c>
    </row>
    <row r="96" spans="1:17" x14ac:dyDescent="0.2">
      <c r="A96" s="217"/>
      <c r="B96" s="217"/>
      <c r="C96" s="218"/>
      <c r="D96" s="219"/>
      <c r="E96" s="220"/>
      <c r="F96" t="str">
        <f t="shared" si="4"/>
        <v/>
      </c>
      <c r="Q96" t="str">
        <f t="shared" si="3"/>
        <v/>
      </c>
    </row>
    <row r="97" spans="1:17" x14ac:dyDescent="0.2">
      <c r="A97" s="217"/>
      <c r="B97" s="217"/>
      <c r="C97" s="218"/>
      <c r="D97" s="219"/>
      <c r="E97" s="220"/>
      <c r="F97" t="str">
        <f t="shared" si="4"/>
        <v/>
      </c>
      <c r="Q97" t="str">
        <f t="shared" si="3"/>
        <v/>
      </c>
    </row>
    <row r="98" spans="1:17" x14ac:dyDescent="0.2">
      <c r="A98" s="217"/>
      <c r="B98" s="217"/>
      <c r="C98" s="218"/>
      <c r="D98" s="219"/>
      <c r="E98" s="220"/>
      <c r="F98" t="str">
        <f t="shared" si="4"/>
        <v/>
      </c>
      <c r="Q98" t="str">
        <f t="shared" si="3"/>
        <v/>
      </c>
    </row>
    <row r="99" spans="1:17" x14ac:dyDescent="0.2">
      <c r="A99" s="217"/>
      <c r="B99" s="217"/>
      <c r="C99" s="218"/>
      <c r="D99" s="219"/>
      <c r="E99" s="220"/>
      <c r="F99" t="str">
        <f t="shared" si="4"/>
        <v/>
      </c>
      <c r="Q99" t="str">
        <f t="shared" si="3"/>
        <v/>
      </c>
    </row>
    <row r="100" spans="1:17" x14ac:dyDescent="0.2">
      <c r="A100" s="217"/>
      <c r="B100" s="217"/>
      <c r="C100" s="218"/>
      <c r="D100" s="219"/>
      <c r="E100" s="220"/>
      <c r="F100" t="str">
        <f t="shared" si="4"/>
        <v/>
      </c>
      <c r="Q100" t="str">
        <f t="shared" si="3"/>
        <v/>
      </c>
    </row>
    <row r="101" spans="1:17" x14ac:dyDescent="0.2">
      <c r="A101" s="217"/>
      <c r="B101" s="217"/>
      <c r="C101" s="218"/>
      <c r="D101" s="219"/>
      <c r="E101" s="220"/>
      <c r="F101" t="str">
        <f t="shared" si="4"/>
        <v/>
      </c>
      <c r="Q101" t="str">
        <f t="shared" si="3"/>
        <v/>
      </c>
    </row>
    <row r="102" spans="1:17" x14ac:dyDescent="0.2">
      <c r="A102" s="217"/>
      <c r="B102" s="217"/>
      <c r="C102" s="218"/>
      <c r="D102" s="219"/>
      <c r="E102" s="220"/>
      <c r="F102" t="str">
        <f t="shared" si="4"/>
        <v/>
      </c>
      <c r="Q102" t="str">
        <f t="shared" si="3"/>
        <v/>
      </c>
    </row>
    <row r="103" spans="1:17" x14ac:dyDescent="0.2">
      <c r="A103" s="217"/>
      <c r="B103" s="217"/>
      <c r="C103" s="218"/>
      <c r="D103" s="219"/>
      <c r="E103" s="220"/>
      <c r="F103" t="str">
        <f t="shared" si="4"/>
        <v/>
      </c>
      <c r="Q103" t="str">
        <f t="shared" si="3"/>
        <v/>
      </c>
    </row>
    <row r="104" spans="1:17" x14ac:dyDescent="0.2">
      <c r="A104" s="217"/>
      <c r="B104" s="217"/>
      <c r="C104" s="218"/>
      <c r="D104" s="219"/>
      <c r="E104" s="220"/>
      <c r="F104" t="str">
        <f t="shared" si="4"/>
        <v/>
      </c>
      <c r="Q104" t="str">
        <f t="shared" si="3"/>
        <v/>
      </c>
    </row>
    <row r="105" spans="1:17" x14ac:dyDescent="0.2">
      <c r="A105" s="217"/>
      <c r="B105" s="217"/>
      <c r="C105" s="218"/>
      <c r="D105" s="219"/>
      <c r="E105" s="220"/>
      <c r="F105" t="str">
        <f t="shared" si="4"/>
        <v/>
      </c>
      <c r="Q105" t="str">
        <f t="shared" si="3"/>
        <v/>
      </c>
    </row>
    <row r="106" spans="1:17" x14ac:dyDescent="0.2">
      <c r="A106" s="217"/>
      <c r="B106" s="217"/>
      <c r="C106" s="218"/>
      <c r="D106" s="219"/>
      <c r="E106" s="220"/>
      <c r="F106" t="str">
        <f t="shared" si="4"/>
        <v/>
      </c>
      <c r="Q106" t="str">
        <f t="shared" si="3"/>
        <v/>
      </c>
    </row>
    <row r="107" spans="1:17" x14ac:dyDescent="0.2">
      <c r="A107" s="217"/>
      <c r="B107" s="217"/>
      <c r="C107" s="218"/>
      <c r="D107" s="219"/>
      <c r="E107" s="220"/>
      <c r="F107" t="str">
        <f t="shared" si="4"/>
        <v/>
      </c>
      <c r="Q107" t="str">
        <f t="shared" si="3"/>
        <v/>
      </c>
    </row>
    <row r="108" spans="1:17" x14ac:dyDescent="0.2">
      <c r="A108" s="217"/>
      <c r="B108" s="217"/>
      <c r="C108" s="218"/>
      <c r="D108" s="219"/>
      <c r="E108" s="220"/>
      <c r="F108" t="str">
        <f t="shared" si="4"/>
        <v/>
      </c>
      <c r="Q108" t="str">
        <f t="shared" si="3"/>
        <v/>
      </c>
    </row>
    <row r="109" spans="1:17" x14ac:dyDescent="0.2">
      <c r="A109" s="217"/>
      <c r="B109" s="217"/>
      <c r="C109" s="218"/>
      <c r="D109" s="219"/>
      <c r="E109" s="220"/>
      <c r="F109" t="str">
        <f t="shared" si="4"/>
        <v/>
      </c>
      <c r="Q109" t="str">
        <f t="shared" si="3"/>
        <v/>
      </c>
    </row>
    <row r="110" spans="1:17" x14ac:dyDescent="0.2">
      <c r="A110" s="217"/>
      <c r="B110" s="217"/>
      <c r="C110" s="218"/>
      <c r="D110" s="219"/>
      <c r="E110" s="220"/>
      <c r="F110" t="str">
        <f t="shared" si="4"/>
        <v/>
      </c>
      <c r="Q110" t="str">
        <f t="shared" si="3"/>
        <v/>
      </c>
    </row>
    <row r="111" spans="1:17" x14ac:dyDescent="0.2">
      <c r="A111" s="217"/>
      <c r="B111" s="217"/>
      <c r="C111" s="218"/>
      <c r="D111" s="219"/>
      <c r="E111" s="220"/>
      <c r="F111" t="str">
        <f t="shared" si="4"/>
        <v/>
      </c>
      <c r="Q111" t="str">
        <f t="shared" si="3"/>
        <v/>
      </c>
    </row>
    <row r="112" spans="1:17" x14ac:dyDescent="0.2">
      <c r="A112" s="217"/>
      <c r="B112" s="217"/>
      <c r="C112" s="218"/>
      <c r="D112" s="219"/>
      <c r="E112" s="220"/>
      <c r="F112" t="str">
        <f t="shared" si="4"/>
        <v/>
      </c>
      <c r="Q112" t="str">
        <f t="shared" si="3"/>
        <v/>
      </c>
    </row>
    <row r="113" spans="1:17" x14ac:dyDescent="0.2">
      <c r="A113" s="217"/>
      <c r="B113" s="217"/>
      <c r="C113" s="218"/>
      <c r="D113" s="219"/>
      <c r="E113" s="220"/>
      <c r="F113" t="str">
        <f t="shared" si="4"/>
        <v/>
      </c>
      <c r="Q113" t="str">
        <f t="shared" si="3"/>
        <v/>
      </c>
    </row>
    <row r="114" spans="1:17" x14ac:dyDescent="0.2">
      <c r="A114" s="217"/>
      <c r="B114" s="217"/>
      <c r="C114" s="218"/>
      <c r="D114" s="219"/>
      <c r="E114" s="220"/>
      <c r="F114" t="str">
        <f t="shared" si="4"/>
        <v/>
      </c>
      <c r="Q114" t="str">
        <f t="shared" si="3"/>
        <v/>
      </c>
    </row>
    <row r="115" spans="1:17" x14ac:dyDescent="0.2">
      <c r="A115" s="217"/>
      <c r="B115" s="217"/>
      <c r="C115" s="218"/>
      <c r="D115" s="219"/>
      <c r="E115" s="220"/>
      <c r="F115" t="str">
        <f t="shared" si="4"/>
        <v/>
      </c>
      <c r="Q115" t="str">
        <f t="shared" si="3"/>
        <v/>
      </c>
    </row>
    <row r="116" spans="1:17" x14ac:dyDescent="0.2">
      <c r="A116" s="217"/>
      <c r="B116" s="217"/>
      <c r="C116" s="218"/>
      <c r="D116" s="219"/>
      <c r="E116" s="220"/>
      <c r="F116" t="str">
        <f t="shared" si="4"/>
        <v/>
      </c>
      <c r="Q116" t="str">
        <f t="shared" si="3"/>
        <v/>
      </c>
    </row>
    <row r="117" spans="1:17" x14ac:dyDescent="0.2">
      <c r="A117" s="217"/>
      <c r="B117" s="217"/>
      <c r="C117" s="218"/>
      <c r="D117" s="219"/>
      <c r="E117" s="220"/>
      <c r="F117" t="str">
        <f t="shared" si="4"/>
        <v/>
      </c>
      <c r="Q117" t="str">
        <f t="shared" si="3"/>
        <v/>
      </c>
    </row>
    <row r="118" spans="1:17" x14ac:dyDescent="0.2">
      <c r="A118" s="217"/>
      <c r="B118" s="217"/>
      <c r="C118" s="218"/>
      <c r="D118" s="219"/>
      <c r="E118" s="220"/>
      <c r="F118" t="str">
        <f t="shared" si="4"/>
        <v/>
      </c>
      <c r="Q118" t="str">
        <f t="shared" si="3"/>
        <v/>
      </c>
    </row>
    <row r="119" spans="1:17" x14ac:dyDescent="0.2">
      <c r="A119" s="217"/>
      <c r="B119" s="217"/>
      <c r="C119" s="218"/>
      <c r="D119" s="219"/>
      <c r="E119" s="220"/>
      <c r="F119" t="str">
        <f t="shared" si="4"/>
        <v/>
      </c>
      <c r="Q119" t="str">
        <f t="shared" si="3"/>
        <v/>
      </c>
    </row>
    <row r="120" spans="1:17" x14ac:dyDescent="0.2">
      <c r="A120" s="217"/>
      <c r="B120" s="217"/>
      <c r="C120" s="218"/>
      <c r="D120" s="219"/>
      <c r="E120" s="220"/>
      <c r="F120" t="str">
        <f t="shared" si="4"/>
        <v/>
      </c>
      <c r="Q120" t="str">
        <f t="shared" si="3"/>
        <v/>
      </c>
    </row>
    <row r="121" spans="1:17" x14ac:dyDescent="0.2">
      <c r="A121" s="217"/>
      <c r="B121" s="217"/>
      <c r="C121" s="218"/>
      <c r="D121" s="219"/>
      <c r="E121" s="220"/>
      <c r="F121" t="str">
        <f t="shared" si="4"/>
        <v/>
      </c>
      <c r="Q121" t="str">
        <f t="shared" si="3"/>
        <v/>
      </c>
    </row>
    <row r="122" spans="1:17" x14ac:dyDescent="0.2">
      <c r="A122" s="217"/>
      <c r="B122" s="217"/>
      <c r="C122" s="218"/>
      <c r="D122" s="219"/>
      <c r="E122" s="220"/>
      <c r="F122" t="str">
        <f t="shared" si="4"/>
        <v/>
      </c>
      <c r="Q122" t="str">
        <f t="shared" si="3"/>
        <v/>
      </c>
    </row>
    <row r="123" spans="1:17" x14ac:dyDescent="0.2">
      <c r="A123" s="217"/>
      <c r="B123" s="217"/>
      <c r="C123" s="218"/>
      <c r="D123" s="219"/>
      <c r="E123" s="220"/>
      <c r="F123" t="str">
        <f t="shared" si="4"/>
        <v/>
      </c>
      <c r="Q123" t="str">
        <f t="shared" si="3"/>
        <v/>
      </c>
    </row>
    <row r="124" spans="1:17" x14ac:dyDescent="0.2">
      <c r="A124" s="217"/>
      <c r="B124" s="217"/>
      <c r="C124" s="218"/>
      <c r="D124" s="219"/>
      <c r="E124" s="220"/>
      <c r="F124" t="str">
        <f t="shared" si="4"/>
        <v/>
      </c>
      <c r="Q124" t="str">
        <f t="shared" si="3"/>
        <v/>
      </c>
    </row>
    <row r="125" spans="1:17" x14ac:dyDescent="0.2">
      <c r="A125" s="217"/>
      <c r="B125" s="217"/>
      <c r="C125" s="218"/>
      <c r="D125" s="219"/>
      <c r="E125" s="220"/>
      <c r="F125" t="str">
        <f t="shared" si="4"/>
        <v/>
      </c>
      <c r="Q125" t="str">
        <f t="shared" si="3"/>
        <v/>
      </c>
    </row>
    <row r="126" spans="1:17" x14ac:dyDescent="0.2">
      <c r="A126" s="217"/>
      <c r="B126" s="217"/>
      <c r="C126" s="218"/>
      <c r="D126" s="219"/>
      <c r="E126" s="220"/>
      <c r="F126" t="str">
        <f t="shared" si="4"/>
        <v/>
      </c>
      <c r="Q126" t="str">
        <f t="shared" si="3"/>
        <v/>
      </c>
    </row>
    <row r="127" spans="1:17" x14ac:dyDescent="0.2">
      <c r="A127" s="217"/>
      <c r="B127" s="217"/>
      <c r="C127" s="218"/>
      <c r="D127" s="219"/>
      <c r="E127" s="220"/>
      <c r="F127" t="str">
        <f t="shared" si="4"/>
        <v/>
      </c>
      <c r="Q127" t="str">
        <f t="shared" si="3"/>
        <v/>
      </c>
    </row>
    <row r="128" spans="1:17" x14ac:dyDescent="0.2">
      <c r="A128" s="217"/>
      <c r="B128" s="217"/>
      <c r="C128" s="218"/>
      <c r="D128" s="219"/>
      <c r="E128" s="220"/>
      <c r="F128" t="str">
        <f t="shared" si="4"/>
        <v/>
      </c>
      <c r="Q128" t="str">
        <f t="shared" si="3"/>
        <v/>
      </c>
    </row>
    <row r="129" spans="1:17" x14ac:dyDescent="0.2">
      <c r="A129" s="217"/>
      <c r="B129" s="217"/>
      <c r="C129" s="218"/>
      <c r="D129" s="219"/>
      <c r="E129" s="220"/>
      <c r="F129" t="str">
        <f t="shared" si="4"/>
        <v/>
      </c>
      <c r="Q129" t="str">
        <f t="shared" si="3"/>
        <v/>
      </c>
    </row>
    <row r="130" spans="1:17" x14ac:dyDescent="0.2">
      <c r="A130" s="217"/>
      <c r="B130" s="217"/>
      <c r="C130" s="218"/>
      <c r="D130" s="219"/>
      <c r="E130" s="220"/>
      <c r="F130" t="str">
        <f t="shared" si="4"/>
        <v/>
      </c>
      <c r="Q130" t="str">
        <f t="shared" si="3"/>
        <v/>
      </c>
    </row>
    <row r="131" spans="1:17" x14ac:dyDescent="0.2">
      <c r="A131" s="217"/>
      <c r="B131" s="217"/>
      <c r="C131" s="218"/>
      <c r="D131" s="219"/>
      <c r="E131" s="220"/>
      <c r="F131" t="str">
        <f t="shared" si="4"/>
        <v/>
      </c>
      <c r="Q131" t="str">
        <f t="shared" ref="Q131:Q194" si="5">IF(ISERROR(INT(LEFT(A131,3))),"",IF(INT(LEFT(A131,3))=159,IF(AND(INT(LEFT(A131,3))=159,INT(A131)&lt;&gt;159000098,INT(A131)&lt;&gt;159000099,OR(AND(INT(A131)&gt;=159000000,INT(A131)&lt;=159000051),INT(A131)&gt;159000062)),"Oil",IF(INT(A131)=159000054,"Diesel",IF(INT(A131)=159000055,"Gasoline",IF(INT(LEFT(A131,3))=159,"Other Fuels / DEF")))),""))</f>
        <v/>
      </c>
    </row>
    <row r="132" spans="1:17" x14ac:dyDescent="0.2">
      <c r="A132" s="217"/>
      <c r="B132" s="217"/>
      <c r="C132" s="218"/>
      <c r="D132" s="219"/>
      <c r="E132" s="220"/>
      <c r="F132" t="str">
        <f t="shared" ref="F132:F195" si="6">IF(ISBLANK(A132),"",IF(Q132&lt;&gt;"",Q132,IF(ISERROR(INT(LEFT(A132,3))),"Repair Parts",IF(OR(INT(LEFT(A132,3))=155,INT(LEFT(A132,3))&gt;159),"Repair Parts",IF(INT(LEFT(A132,3))=150,"Tires","UNKNOWN")))))</f>
        <v/>
      </c>
      <c r="Q132" t="str">
        <f t="shared" si="5"/>
        <v/>
      </c>
    </row>
    <row r="133" spans="1:17" x14ac:dyDescent="0.2">
      <c r="A133" s="217"/>
      <c r="B133" s="217"/>
      <c r="C133" s="218"/>
      <c r="D133" s="219"/>
      <c r="E133" s="220"/>
      <c r="F133" t="str">
        <f t="shared" si="6"/>
        <v/>
      </c>
      <c r="Q133" t="str">
        <f t="shared" si="5"/>
        <v/>
      </c>
    </row>
    <row r="134" spans="1:17" x14ac:dyDescent="0.2">
      <c r="A134" s="217"/>
      <c r="B134" s="217"/>
      <c r="C134" s="218"/>
      <c r="D134" s="219"/>
      <c r="E134" s="220"/>
      <c r="F134" t="str">
        <f t="shared" si="6"/>
        <v/>
      </c>
      <c r="Q134" t="str">
        <f t="shared" si="5"/>
        <v/>
      </c>
    </row>
    <row r="135" spans="1:17" x14ac:dyDescent="0.2">
      <c r="A135" s="217"/>
      <c r="B135" s="217"/>
      <c r="C135" s="218"/>
      <c r="D135" s="219"/>
      <c r="E135" s="220"/>
      <c r="F135" t="str">
        <f t="shared" si="6"/>
        <v/>
      </c>
      <c r="Q135" t="str">
        <f t="shared" si="5"/>
        <v/>
      </c>
    </row>
    <row r="136" spans="1:17" x14ac:dyDescent="0.2">
      <c r="A136" s="217"/>
      <c r="B136" s="217"/>
      <c r="C136" s="218"/>
      <c r="D136" s="219"/>
      <c r="E136" s="220"/>
      <c r="F136" t="str">
        <f t="shared" si="6"/>
        <v/>
      </c>
      <c r="Q136" t="str">
        <f t="shared" si="5"/>
        <v/>
      </c>
    </row>
    <row r="137" spans="1:17" x14ac:dyDescent="0.2">
      <c r="A137" s="217"/>
      <c r="B137" s="217"/>
      <c r="C137" s="218"/>
      <c r="D137" s="219"/>
      <c r="E137" s="220"/>
      <c r="F137" t="str">
        <f t="shared" si="6"/>
        <v/>
      </c>
      <c r="Q137" t="str">
        <f t="shared" si="5"/>
        <v/>
      </c>
    </row>
    <row r="138" spans="1:17" x14ac:dyDescent="0.2">
      <c r="A138" s="217"/>
      <c r="B138" s="217"/>
      <c r="C138" s="218"/>
      <c r="D138" s="219"/>
      <c r="E138" s="220"/>
      <c r="F138" t="str">
        <f t="shared" si="6"/>
        <v/>
      </c>
      <c r="Q138" t="str">
        <f t="shared" si="5"/>
        <v/>
      </c>
    </row>
    <row r="139" spans="1:17" x14ac:dyDescent="0.2">
      <c r="A139" s="217"/>
      <c r="B139" s="217"/>
      <c r="C139" s="218"/>
      <c r="D139" s="219"/>
      <c r="E139" s="220"/>
      <c r="F139" t="str">
        <f t="shared" si="6"/>
        <v/>
      </c>
      <c r="Q139" t="str">
        <f t="shared" si="5"/>
        <v/>
      </c>
    </row>
    <row r="140" spans="1:17" x14ac:dyDescent="0.2">
      <c r="A140" s="217"/>
      <c r="B140" s="217"/>
      <c r="C140" s="218"/>
      <c r="D140" s="219"/>
      <c r="E140" s="220"/>
      <c r="F140" t="str">
        <f t="shared" si="6"/>
        <v/>
      </c>
      <c r="Q140" t="str">
        <f t="shared" si="5"/>
        <v/>
      </c>
    </row>
    <row r="141" spans="1:17" x14ac:dyDescent="0.2">
      <c r="A141" s="217"/>
      <c r="B141" s="217"/>
      <c r="C141" s="218"/>
      <c r="D141" s="219"/>
      <c r="E141" s="220"/>
      <c r="F141" t="str">
        <f t="shared" si="6"/>
        <v/>
      </c>
      <c r="Q141" t="str">
        <f t="shared" si="5"/>
        <v/>
      </c>
    </row>
    <row r="142" spans="1:17" x14ac:dyDescent="0.2">
      <c r="A142" s="217"/>
      <c r="B142" s="217"/>
      <c r="C142" s="218"/>
      <c r="D142" s="219"/>
      <c r="E142" s="220"/>
      <c r="F142" t="str">
        <f t="shared" si="6"/>
        <v/>
      </c>
      <c r="Q142" t="str">
        <f t="shared" si="5"/>
        <v/>
      </c>
    </row>
    <row r="143" spans="1:17" x14ac:dyDescent="0.2">
      <c r="A143" s="217"/>
      <c r="B143" s="217"/>
      <c r="C143" s="218"/>
      <c r="D143" s="219"/>
      <c r="E143" s="220"/>
      <c r="F143" t="str">
        <f t="shared" si="6"/>
        <v/>
      </c>
      <c r="Q143" t="str">
        <f t="shared" si="5"/>
        <v/>
      </c>
    </row>
    <row r="144" spans="1:17" x14ac:dyDescent="0.2">
      <c r="A144" s="217"/>
      <c r="B144" s="217"/>
      <c r="C144" s="218"/>
      <c r="D144" s="219"/>
      <c r="E144" s="220"/>
      <c r="F144" t="str">
        <f t="shared" si="6"/>
        <v/>
      </c>
      <c r="Q144" t="str">
        <f t="shared" si="5"/>
        <v/>
      </c>
    </row>
    <row r="145" spans="1:17" x14ac:dyDescent="0.2">
      <c r="A145" s="217"/>
      <c r="B145" s="217"/>
      <c r="C145" s="218"/>
      <c r="D145" s="219"/>
      <c r="E145" s="220"/>
      <c r="F145" t="str">
        <f t="shared" si="6"/>
        <v/>
      </c>
      <c r="Q145" t="str">
        <f t="shared" si="5"/>
        <v/>
      </c>
    </row>
    <row r="146" spans="1:17" x14ac:dyDescent="0.2">
      <c r="A146" s="217"/>
      <c r="B146" s="217"/>
      <c r="C146" s="218"/>
      <c r="D146" s="219"/>
      <c r="E146" s="220"/>
      <c r="F146" t="str">
        <f t="shared" si="6"/>
        <v/>
      </c>
      <c r="Q146" t="str">
        <f t="shared" si="5"/>
        <v/>
      </c>
    </row>
    <row r="147" spans="1:17" x14ac:dyDescent="0.2">
      <c r="A147" s="217"/>
      <c r="B147" s="217"/>
      <c r="C147" s="218"/>
      <c r="D147" s="219"/>
      <c r="E147" s="220"/>
      <c r="F147" t="str">
        <f t="shared" si="6"/>
        <v/>
      </c>
      <c r="Q147" t="str">
        <f t="shared" si="5"/>
        <v/>
      </c>
    </row>
    <row r="148" spans="1:17" x14ac:dyDescent="0.2">
      <c r="A148" s="217"/>
      <c r="B148" s="217"/>
      <c r="C148" s="218"/>
      <c r="D148" s="219"/>
      <c r="E148" s="220"/>
      <c r="F148" t="str">
        <f t="shared" si="6"/>
        <v/>
      </c>
      <c r="Q148" t="str">
        <f t="shared" si="5"/>
        <v/>
      </c>
    </row>
    <row r="149" spans="1:17" x14ac:dyDescent="0.2">
      <c r="A149" s="217"/>
      <c r="B149" s="217"/>
      <c r="C149" s="218"/>
      <c r="D149" s="219"/>
      <c r="E149" s="220"/>
      <c r="F149" t="str">
        <f t="shared" si="6"/>
        <v/>
      </c>
      <c r="Q149" t="str">
        <f t="shared" si="5"/>
        <v/>
      </c>
    </row>
    <row r="150" spans="1:17" x14ac:dyDescent="0.2">
      <c r="A150" s="217"/>
      <c r="B150" s="217"/>
      <c r="C150" s="218"/>
      <c r="D150" s="219"/>
      <c r="E150" s="220"/>
      <c r="F150" t="str">
        <f t="shared" si="6"/>
        <v/>
      </c>
      <c r="Q150" t="str">
        <f t="shared" si="5"/>
        <v/>
      </c>
    </row>
    <row r="151" spans="1:17" x14ac:dyDescent="0.2">
      <c r="A151" s="217"/>
      <c r="B151" s="217"/>
      <c r="C151" s="218"/>
      <c r="D151" s="219"/>
      <c r="E151" s="220"/>
      <c r="F151" t="str">
        <f t="shared" si="6"/>
        <v/>
      </c>
      <c r="Q151" t="str">
        <f t="shared" si="5"/>
        <v/>
      </c>
    </row>
    <row r="152" spans="1:17" x14ac:dyDescent="0.2">
      <c r="A152" s="217"/>
      <c r="B152" s="217"/>
      <c r="C152" s="218"/>
      <c r="D152" s="219"/>
      <c r="E152" s="220"/>
      <c r="F152" t="str">
        <f t="shared" si="6"/>
        <v/>
      </c>
      <c r="Q152" t="str">
        <f t="shared" si="5"/>
        <v/>
      </c>
    </row>
    <row r="153" spans="1:17" x14ac:dyDescent="0.2">
      <c r="A153" s="217"/>
      <c r="B153" s="217"/>
      <c r="C153" s="218"/>
      <c r="D153" s="219"/>
      <c r="E153" s="220"/>
      <c r="F153" t="str">
        <f t="shared" si="6"/>
        <v/>
      </c>
      <c r="Q153" t="str">
        <f t="shared" si="5"/>
        <v/>
      </c>
    </row>
    <row r="154" spans="1:17" x14ac:dyDescent="0.2">
      <c r="A154" s="217"/>
      <c r="B154" s="217"/>
      <c r="C154" s="218"/>
      <c r="D154" s="219"/>
      <c r="E154" s="220"/>
      <c r="F154" t="str">
        <f t="shared" si="6"/>
        <v/>
      </c>
      <c r="Q154" t="str">
        <f t="shared" si="5"/>
        <v/>
      </c>
    </row>
    <row r="155" spans="1:17" x14ac:dyDescent="0.2">
      <c r="A155" s="217"/>
      <c r="B155" s="217"/>
      <c r="C155" s="218"/>
      <c r="D155" s="219"/>
      <c r="E155" s="220"/>
      <c r="F155" t="str">
        <f t="shared" si="6"/>
        <v/>
      </c>
      <c r="Q155" t="str">
        <f t="shared" si="5"/>
        <v/>
      </c>
    </row>
    <row r="156" spans="1:17" x14ac:dyDescent="0.2">
      <c r="A156" s="217"/>
      <c r="B156" s="217"/>
      <c r="C156" s="218"/>
      <c r="D156" s="219"/>
      <c r="E156" s="220"/>
      <c r="F156" t="str">
        <f t="shared" si="6"/>
        <v/>
      </c>
      <c r="Q156" t="str">
        <f t="shared" si="5"/>
        <v/>
      </c>
    </row>
    <row r="157" spans="1:17" x14ac:dyDescent="0.2">
      <c r="A157" s="217"/>
      <c r="B157" s="217"/>
      <c r="C157" s="218"/>
      <c r="D157" s="219"/>
      <c r="E157" s="220"/>
      <c r="F157" t="str">
        <f t="shared" si="6"/>
        <v/>
      </c>
      <c r="Q157" t="str">
        <f t="shared" si="5"/>
        <v/>
      </c>
    </row>
    <row r="158" spans="1:17" x14ac:dyDescent="0.2">
      <c r="A158" s="217"/>
      <c r="B158" s="217"/>
      <c r="C158" s="218"/>
      <c r="D158" s="219"/>
      <c r="E158" s="220"/>
      <c r="F158" t="str">
        <f t="shared" si="6"/>
        <v/>
      </c>
      <c r="Q158" t="str">
        <f t="shared" si="5"/>
        <v/>
      </c>
    </row>
    <row r="159" spans="1:17" x14ac:dyDescent="0.2">
      <c r="A159" s="217"/>
      <c r="B159" s="217"/>
      <c r="C159" s="218"/>
      <c r="D159" s="219"/>
      <c r="E159" s="220"/>
      <c r="F159" t="str">
        <f t="shared" si="6"/>
        <v/>
      </c>
      <c r="Q159" t="str">
        <f t="shared" si="5"/>
        <v/>
      </c>
    </row>
    <row r="160" spans="1:17" x14ac:dyDescent="0.2">
      <c r="A160" s="217"/>
      <c r="B160" s="217"/>
      <c r="C160" s="218"/>
      <c r="D160" s="219"/>
      <c r="E160" s="220"/>
      <c r="F160" t="str">
        <f t="shared" si="6"/>
        <v/>
      </c>
      <c r="Q160" t="str">
        <f t="shared" si="5"/>
        <v/>
      </c>
    </row>
    <row r="161" spans="1:17" x14ac:dyDescent="0.2">
      <c r="A161" s="217"/>
      <c r="B161" s="217"/>
      <c r="C161" s="218"/>
      <c r="D161" s="219"/>
      <c r="E161" s="220"/>
      <c r="F161" t="str">
        <f t="shared" si="6"/>
        <v/>
      </c>
      <c r="Q161" t="str">
        <f t="shared" si="5"/>
        <v/>
      </c>
    </row>
    <row r="162" spans="1:17" x14ac:dyDescent="0.2">
      <c r="A162" s="217"/>
      <c r="B162" s="217"/>
      <c r="C162" s="218"/>
      <c r="D162" s="219"/>
      <c r="E162" s="220"/>
      <c r="F162" t="str">
        <f t="shared" si="6"/>
        <v/>
      </c>
      <c r="Q162" t="str">
        <f t="shared" si="5"/>
        <v/>
      </c>
    </row>
    <row r="163" spans="1:17" x14ac:dyDescent="0.2">
      <c r="A163" s="217"/>
      <c r="B163" s="217"/>
      <c r="C163" s="218"/>
      <c r="D163" s="219"/>
      <c r="E163" s="220"/>
      <c r="F163" t="str">
        <f t="shared" si="6"/>
        <v/>
      </c>
      <c r="Q163" t="str">
        <f t="shared" si="5"/>
        <v/>
      </c>
    </row>
    <row r="164" spans="1:17" x14ac:dyDescent="0.2">
      <c r="A164" s="217"/>
      <c r="B164" s="217"/>
      <c r="C164" s="218"/>
      <c r="D164" s="219"/>
      <c r="E164" s="220"/>
      <c r="F164" t="str">
        <f t="shared" si="6"/>
        <v/>
      </c>
      <c r="Q164" t="str">
        <f t="shared" si="5"/>
        <v/>
      </c>
    </row>
    <row r="165" spans="1:17" x14ac:dyDescent="0.2">
      <c r="A165" s="217"/>
      <c r="B165" s="217"/>
      <c r="C165" s="218"/>
      <c r="D165" s="219"/>
      <c r="E165" s="220"/>
      <c r="F165" t="str">
        <f t="shared" si="6"/>
        <v/>
      </c>
      <c r="Q165" t="str">
        <f t="shared" si="5"/>
        <v/>
      </c>
    </row>
    <row r="166" spans="1:17" x14ac:dyDescent="0.2">
      <c r="A166" s="217"/>
      <c r="B166" s="217"/>
      <c r="C166" s="218"/>
      <c r="D166" s="219"/>
      <c r="E166" s="220"/>
      <c r="F166" t="str">
        <f t="shared" si="6"/>
        <v/>
      </c>
      <c r="Q166" t="str">
        <f t="shared" si="5"/>
        <v/>
      </c>
    </row>
    <row r="167" spans="1:17" x14ac:dyDescent="0.2">
      <c r="A167" s="217"/>
      <c r="B167" s="217"/>
      <c r="C167" s="218"/>
      <c r="D167" s="219"/>
      <c r="E167" s="220"/>
      <c r="F167" t="str">
        <f t="shared" si="6"/>
        <v/>
      </c>
      <c r="Q167" t="str">
        <f t="shared" si="5"/>
        <v/>
      </c>
    </row>
    <row r="168" spans="1:17" x14ac:dyDescent="0.2">
      <c r="A168" s="217"/>
      <c r="B168" s="217"/>
      <c r="C168" s="218"/>
      <c r="D168" s="219"/>
      <c r="E168" s="220"/>
      <c r="F168" t="str">
        <f t="shared" si="6"/>
        <v/>
      </c>
      <c r="Q168" t="str">
        <f t="shared" si="5"/>
        <v/>
      </c>
    </row>
    <row r="169" spans="1:17" x14ac:dyDescent="0.2">
      <c r="A169" s="217"/>
      <c r="B169" s="217"/>
      <c r="C169" s="218"/>
      <c r="D169" s="219"/>
      <c r="E169" s="220"/>
      <c r="F169" t="str">
        <f t="shared" si="6"/>
        <v/>
      </c>
      <c r="Q169" t="str">
        <f t="shared" si="5"/>
        <v/>
      </c>
    </row>
    <row r="170" spans="1:17" x14ac:dyDescent="0.2">
      <c r="A170" s="217"/>
      <c r="B170" s="217"/>
      <c r="C170" s="218"/>
      <c r="D170" s="219"/>
      <c r="E170" s="220"/>
      <c r="F170" t="str">
        <f t="shared" si="6"/>
        <v/>
      </c>
      <c r="Q170" t="str">
        <f t="shared" si="5"/>
        <v/>
      </c>
    </row>
    <row r="171" spans="1:17" x14ac:dyDescent="0.2">
      <c r="A171" s="217"/>
      <c r="B171" s="217"/>
      <c r="C171" s="218"/>
      <c r="D171" s="219"/>
      <c r="E171" s="220"/>
      <c r="F171" t="str">
        <f t="shared" si="6"/>
        <v/>
      </c>
      <c r="Q171" t="str">
        <f t="shared" si="5"/>
        <v/>
      </c>
    </row>
    <row r="172" spans="1:17" x14ac:dyDescent="0.2">
      <c r="A172" s="217"/>
      <c r="B172" s="217"/>
      <c r="C172" s="218"/>
      <c r="D172" s="219"/>
      <c r="E172" s="220"/>
      <c r="F172" t="str">
        <f t="shared" si="6"/>
        <v/>
      </c>
      <c r="Q172" t="str">
        <f t="shared" si="5"/>
        <v/>
      </c>
    </row>
    <row r="173" spans="1:17" x14ac:dyDescent="0.2">
      <c r="A173" s="217"/>
      <c r="B173" s="217"/>
      <c r="C173" s="218"/>
      <c r="D173" s="219"/>
      <c r="E173" s="220"/>
      <c r="F173" t="str">
        <f t="shared" si="6"/>
        <v/>
      </c>
      <c r="Q173" t="str">
        <f t="shared" si="5"/>
        <v/>
      </c>
    </row>
    <row r="174" spans="1:17" x14ac:dyDescent="0.2">
      <c r="A174" s="217"/>
      <c r="B174" s="217"/>
      <c r="C174" s="218"/>
      <c r="D174" s="219"/>
      <c r="E174" s="220"/>
      <c r="F174" t="str">
        <f t="shared" si="6"/>
        <v/>
      </c>
      <c r="Q174" t="str">
        <f t="shared" si="5"/>
        <v/>
      </c>
    </row>
    <row r="175" spans="1:17" x14ac:dyDescent="0.2">
      <c r="A175" s="217"/>
      <c r="B175" s="217"/>
      <c r="C175" s="218"/>
      <c r="D175" s="219"/>
      <c r="E175" s="220"/>
      <c r="F175" t="str">
        <f t="shared" si="6"/>
        <v/>
      </c>
      <c r="Q175" t="str">
        <f t="shared" si="5"/>
        <v/>
      </c>
    </row>
    <row r="176" spans="1:17" x14ac:dyDescent="0.2">
      <c r="A176" s="217"/>
      <c r="B176" s="217"/>
      <c r="C176" s="218"/>
      <c r="D176" s="219"/>
      <c r="E176" s="220"/>
      <c r="F176" t="str">
        <f t="shared" si="6"/>
        <v/>
      </c>
      <c r="Q176" t="str">
        <f t="shared" si="5"/>
        <v/>
      </c>
    </row>
    <row r="177" spans="1:17" x14ac:dyDescent="0.2">
      <c r="A177" s="217"/>
      <c r="B177" s="217"/>
      <c r="C177" s="218"/>
      <c r="D177" s="219"/>
      <c r="E177" s="220"/>
      <c r="F177" t="str">
        <f t="shared" si="6"/>
        <v/>
      </c>
      <c r="Q177" t="str">
        <f t="shared" si="5"/>
        <v/>
      </c>
    </row>
    <row r="178" spans="1:17" x14ac:dyDescent="0.2">
      <c r="A178" s="217"/>
      <c r="B178" s="217"/>
      <c r="C178" s="218"/>
      <c r="D178" s="219"/>
      <c r="E178" s="220"/>
      <c r="F178" t="str">
        <f t="shared" si="6"/>
        <v/>
      </c>
      <c r="Q178" t="str">
        <f t="shared" si="5"/>
        <v/>
      </c>
    </row>
    <row r="179" spans="1:17" x14ac:dyDescent="0.2">
      <c r="A179" s="217"/>
      <c r="B179" s="217"/>
      <c r="C179" s="218"/>
      <c r="D179" s="219"/>
      <c r="E179" s="220"/>
      <c r="F179" t="str">
        <f t="shared" si="6"/>
        <v/>
      </c>
      <c r="Q179" t="str">
        <f t="shared" si="5"/>
        <v/>
      </c>
    </row>
    <row r="180" spans="1:17" x14ac:dyDescent="0.2">
      <c r="A180" s="217"/>
      <c r="B180" s="217"/>
      <c r="C180" s="218"/>
      <c r="D180" s="219"/>
      <c r="E180" s="220"/>
      <c r="F180" t="str">
        <f t="shared" si="6"/>
        <v/>
      </c>
      <c r="Q180" t="str">
        <f t="shared" si="5"/>
        <v/>
      </c>
    </row>
    <row r="181" spans="1:17" x14ac:dyDescent="0.2">
      <c r="A181" s="217"/>
      <c r="B181" s="217"/>
      <c r="C181" s="218"/>
      <c r="D181" s="219"/>
      <c r="E181" s="220"/>
      <c r="F181" t="str">
        <f t="shared" si="6"/>
        <v/>
      </c>
      <c r="Q181" t="str">
        <f t="shared" si="5"/>
        <v/>
      </c>
    </row>
    <row r="182" spans="1:17" x14ac:dyDescent="0.2">
      <c r="A182" s="217"/>
      <c r="B182" s="217"/>
      <c r="C182" s="218"/>
      <c r="D182" s="219"/>
      <c r="E182" s="220"/>
      <c r="F182" t="str">
        <f t="shared" si="6"/>
        <v/>
      </c>
      <c r="Q182" t="str">
        <f t="shared" si="5"/>
        <v/>
      </c>
    </row>
    <row r="183" spans="1:17" x14ac:dyDescent="0.2">
      <c r="A183" s="217"/>
      <c r="B183" s="217"/>
      <c r="C183" s="218"/>
      <c r="D183" s="219"/>
      <c r="E183" s="220"/>
      <c r="F183" t="str">
        <f t="shared" si="6"/>
        <v/>
      </c>
      <c r="Q183" t="str">
        <f t="shared" si="5"/>
        <v/>
      </c>
    </row>
    <row r="184" spans="1:17" x14ac:dyDescent="0.2">
      <c r="A184" s="217"/>
      <c r="B184" s="217"/>
      <c r="C184" s="218"/>
      <c r="D184" s="219"/>
      <c r="E184" s="220"/>
      <c r="F184" t="str">
        <f t="shared" si="6"/>
        <v/>
      </c>
      <c r="Q184" t="str">
        <f t="shared" si="5"/>
        <v/>
      </c>
    </row>
    <row r="185" spans="1:17" x14ac:dyDescent="0.2">
      <c r="A185" s="217"/>
      <c r="B185" s="217"/>
      <c r="C185" s="218"/>
      <c r="D185" s="219"/>
      <c r="E185" s="220"/>
      <c r="F185" t="str">
        <f t="shared" si="6"/>
        <v/>
      </c>
      <c r="Q185" t="str">
        <f t="shared" si="5"/>
        <v/>
      </c>
    </row>
    <row r="186" spans="1:17" x14ac:dyDescent="0.2">
      <c r="A186" s="217"/>
      <c r="B186" s="217"/>
      <c r="C186" s="218"/>
      <c r="D186" s="219"/>
      <c r="E186" s="220"/>
      <c r="F186" t="str">
        <f t="shared" si="6"/>
        <v/>
      </c>
      <c r="Q186" t="str">
        <f t="shared" si="5"/>
        <v/>
      </c>
    </row>
    <row r="187" spans="1:17" x14ac:dyDescent="0.2">
      <c r="A187" s="217"/>
      <c r="B187" s="217"/>
      <c r="C187" s="218"/>
      <c r="D187" s="219"/>
      <c r="E187" s="220"/>
      <c r="F187" t="str">
        <f t="shared" si="6"/>
        <v/>
      </c>
      <c r="Q187" t="str">
        <f t="shared" si="5"/>
        <v/>
      </c>
    </row>
    <row r="188" spans="1:17" x14ac:dyDescent="0.2">
      <c r="A188" s="217"/>
      <c r="B188" s="217"/>
      <c r="C188" s="218"/>
      <c r="D188" s="219"/>
      <c r="E188" s="220"/>
      <c r="F188" t="str">
        <f t="shared" si="6"/>
        <v/>
      </c>
      <c r="Q188" t="str">
        <f t="shared" si="5"/>
        <v/>
      </c>
    </row>
    <row r="189" spans="1:17" x14ac:dyDescent="0.2">
      <c r="A189" s="217"/>
      <c r="B189" s="217"/>
      <c r="C189" s="218"/>
      <c r="D189" s="219"/>
      <c r="E189" s="220"/>
      <c r="F189" t="str">
        <f t="shared" si="6"/>
        <v/>
      </c>
      <c r="Q189" t="str">
        <f t="shared" si="5"/>
        <v/>
      </c>
    </row>
    <row r="190" spans="1:17" x14ac:dyDescent="0.2">
      <c r="A190" s="217"/>
      <c r="B190" s="217"/>
      <c r="C190" s="218"/>
      <c r="D190" s="219"/>
      <c r="E190" s="220"/>
      <c r="F190" t="str">
        <f t="shared" si="6"/>
        <v/>
      </c>
      <c r="Q190" t="str">
        <f t="shared" si="5"/>
        <v/>
      </c>
    </row>
    <row r="191" spans="1:17" x14ac:dyDescent="0.2">
      <c r="A191" s="217"/>
      <c r="B191" s="217"/>
      <c r="C191" s="218"/>
      <c r="D191" s="219"/>
      <c r="E191" s="220"/>
      <c r="F191" t="str">
        <f t="shared" si="6"/>
        <v/>
      </c>
      <c r="Q191" t="str">
        <f t="shared" si="5"/>
        <v/>
      </c>
    </row>
    <row r="192" spans="1:17" x14ac:dyDescent="0.2">
      <c r="A192" s="217"/>
      <c r="B192" s="217"/>
      <c r="C192" s="218"/>
      <c r="D192" s="219"/>
      <c r="E192" s="220"/>
      <c r="F192" t="str">
        <f t="shared" si="6"/>
        <v/>
      </c>
      <c r="Q192" t="str">
        <f t="shared" si="5"/>
        <v/>
      </c>
    </row>
    <row r="193" spans="1:17" x14ac:dyDescent="0.2">
      <c r="A193" s="217"/>
      <c r="B193" s="217"/>
      <c r="C193" s="218"/>
      <c r="D193" s="219"/>
      <c r="E193" s="220"/>
      <c r="F193" t="str">
        <f t="shared" si="6"/>
        <v/>
      </c>
      <c r="Q193" t="str">
        <f t="shared" si="5"/>
        <v/>
      </c>
    </row>
    <row r="194" spans="1:17" x14ac:dyDescent="0.2">
      <c r="A194" s="217"/>
      <c r="B194" s="217"/>
      <c r="C194" s="218"/>
      <c r="D194" s="219"/>
      <c r="E194" s="220"/>
      <c r="F194" t="str">
        <f t="shared" si="6"/>
        <v/>
      </c>
      <c r="Q194" t="str">
        <f t="shared" si="5"/>
        <v/>
      </c>
    </row>
    <row r="195" spans="1:17" x14ac:dyDescent="0.2">
      <c r="A195" s="217"/>
      <c r="B195" s="217"/>
      <c r="C195" s="218"/>
      <c r="D195" s="219"/>
      <c r="E195" s="220"/>
      <c r="F195" t="str">
        <f t="shared" si="6"/>
        <v/>
      </c>
      <c r="Q195" t="str">
        <f t="shared" ref="Q195:Q258" si="7">IF(ISERROR(INT(LEFT(A195,3))),"",IF(INT(LEFT(A195,3))=159,IF(AND(INT(LEFT(A195,3))=159,INT(A195)&lt;&gt;159000098,INT(A195)&lt;&gt;159000099,OR(AND(INT(A195)&gt;=159000000,INT(A195)&lt;=159000051),INT(A195)&gt;159000062)),"Oil",IF(INT(A195)=159000054,"Diesel",IF(INT(A195)=159000055,"Gasoline",IF(INT(LEFT(A195,3))=159,"Other Fuels / DEF")))),""))</f>
        <v/>
      </c>
    </row>
    <row r="196" spans="1:17" x14ac:dyDescent="0.2">
      <c r="A196" s="217"/>
      <c r="B196" s="217"/>
      <c r="C196" s="218"/>
      <c r="D196" s="219"/>
      <c r="E196" s="220"/>
      <c r="F196" t="str">
        <f t="shared" ref="F196:F259" si="8">IF(ISBLANK(A196),"",IF(Q196&lt;&gt;"",Q196,IF(ISERROR(INT(LEFT(A196,3))),"Repair Parts",IF(OR(INT(LEFT(A196,3))=155,INT(LEFT(A196,3))&gt;159),"Repair Parts",IF(INT(LEFT(A196,3))=150,"Tires","UNKNOWN")))))</f>
        <v/>
      </c>
      <c r="Q196" t="str">
        <f t="shared" si="7"/>
        <v/>
      </c>
    </row>
    <row r="197" spans="1:17" x14ac:dyDescent="0.2">
      <c r="A197" s="217"/>
      <c r="B197" s="217"/>
      <c r="C197" s="218"/>
      <c r="D197" s="219"/>
      <c r="E197" s="220"/>
      <c r="F197" t="str">
        <f t="shared" si="8"/>
        <v/>
      </c>
      <c r="Q197" t="str">
        <f t="shared" si="7"/>
        <v/>
      </c>
    </row>
    <row r="198" spans="1:17" x14ac:dyDescent="0.2">
      <c r="A198" s="217"/>
      <c r="B198" s="217"/>
      <c r="C198" s="218"/>
      <c r="D198" s="219"/>
      <c r="E198" s="220"/>
      <c r="F198" t="str">
        <f t="shared" si="8"/>
        <v/>
      </c>
      <c r="Q198" t="str">
        <f t="shared" si="7"/>
        <v/>
      </c>
    </row>
    <row r="199" spans="1:17" x14ac:dyDescent="0.2">
      <c r="A199" s="217"/>
      <c r="B199" s="217"/>
      <c r="C199" s="218"/>
      <c r="D199" s="219"/>
      <c r="E199" s="220"/>
      <c r="F199" t="str">
        <f t="shared" si="8"/>
        <v/>
      </c>
      <c r="Q199" t="str">
        <f t="shared" si="7"/>
        <v/>
      </c>
    </row>
    <row r="200" spans="1:17" x14ac:dyDescent="0.2">
      <c r="A200" s="217"/>
      <c r="B200" s="217"/>
      <c r="C200" s="218"/>
      <c r="D200" s="219"/>
      <c r="E200" s="220"/>
      <c r="F200" t="str">
        <f t="shared" si="8"/>
        <v/>
      </c>
      <c r="Q200" t="str">
        <f t="shared" si="7"/>
        <v/>
      </c>
    </row>
    <row r="201" spans="1:17" x14ac:dyDescent="0.2">
      <c r="A201" s="217"/>
      <c r="B201" s="217"/>
      <c r="C201" s="218"/>
      <c r="D201" s="219"/>
      <c r="E201" s="220"/>
      <c r="F201" t="str">
        <f t="shared" si="8"/>
        <v/>
      </c>
      <c r="Q201" t="str">
        <f t="shared" si="7"/>
        <v/>
      </c>
    </row>
    <row r="202" spans="1:17" x14ac:dyDescent="0.2">
      <c r="A202" s="217"/>
      <c r="B202" s="217"/>
      <c r="C202" s="218"/>
      <c r="D202" s="219"/>
      <c r="E202" s="220"/>
      <c r="F202" t="str">
        <f t="shared" si="8"/>
        <v/>
      </c>
      <c r="Q202" t="str">
        <f t="shared" si="7"/>
        <v/>
      </c>
    </row>
    <row r="203" spans="1:17" x14ac:dyDescent="0.2">
      <c r="A203" s="217"/>
      <c r="B203" s="217"/>
      <c r="C203" s="218"/>
      <c r="D203" s="219"/>
      <c r="E203" s="220"/>
      <c r="F203" t="str">
        <f t="shared" si="8"/>
        <v/>
      </c>
      <c r="Q203" t="str">
        <f t="shared" si="7"/>
        <v/>
      </c>
    </row>
    <row r="204" spans="1:17" x14ac:dyDescent="0.2">
      <c r="A204" s="217"/>
      <c r="B204" s="217"/>
      <c r="C204" s="218"/>
      <c r="D204" s="219"/>
      <c r="E204" s="220"/>
      <c r="F204" t="str">
        <f t="shared" si="8"/>
        <v/>
      </c>
      <c r="Q204" t="str">
        <f t="shared" si="7"/>
        <v/>
      </c>
    </row>
    <row r="205" spans="1:17" x14ac:dyDescent="0.2">
      <c r="A205" s="217"/>
      <c r="B205" s="217"/>
      <c r="C205" s="218"/>
      <c r="D205" s="219"/>
      <c r="E205" s="220"/>
      <c r="F205" t="str">
        <f t="shared" si="8"/>
        <v/>
      </c>
      <c r="Q205" t="str">
        <f t="shared" si="7"/>
        <v/>
      </c>
    </row>
    <row r="206" spans="1:17" x14ac:dyDescent="0.2">
      <c r="A206" s="217"/>
      <c r="B206" s="217"/>
      <c r="C206" s="218"/>
      <c r="D206" s="219"/>
      <c r="E206" s="220"/>
      <c r="F206" t="str">
        <f t="shared" si="8"/>
        <v/>
      </c>
      <c r="Q206" t="str">
        <f t="shared" si="7"/>
        <v/>
      </c>
    </row>
    <row r="207" spans="1:17" x14ac:dyDescent="0.2">
      <c r="A207" s="217"/>
      <c r="B207" s="217"/>
      <c r="C207" s="218"/>
      <c r="D207" s="219"/>
      <c r="E207" s="220"/>
      <c r="F207" t="str">
        <f t="shared" si="8"/>
        <v/>
      </c>
      <c r="Q207" t="str">
        <f t="shared" si="7"/>
        <v/>
      </c>
    </row>
    <row r="208" spans="1:17" x14ac:dyDescent="0.2">
      <c r="A208" s="217"/>
      <c r="B208" s="217"/>
      <c r="C208" s="218"/>
      <c r="D208" s="219"/>
      <c r="E208" s="220"/>
      <c r="F208" t="str">
        <f t="shared" si="8"/>
        <v/>
      </c>
      <c r="Q208" t="str">
        <f t="shared" si="7"/>
        <v/>
      </c>
    </row>
    <row r="209" spans="1:17" x14ac:dyDescent="0.2">
      <c r="A209" s="217"/>
      <c r="B209" s="217"/>
      <c r="C209" s="218"/>
      <c r="D209" s="219"/>
      <c r="E209" s="220"/>
      <c r="F209" t="str">
        <f t="shared" si="8"/>
        <v/>
      </c>
      <c r="Q209" t="str">
        <f t="shared" si="7"/>
        <v/>
      </c>
    </row>
    <row r="210" spans="1:17" x14ac:dyDescent="0.2">
      <c r="A210" s="217"/>
      <c r="B210" s="217"/>
      <c r="C210" s="218"/>
      <c r="D210" s="219"/>
      <c r="E210" s="220"/>
      <c r="F210" t="str">
        <f t="shared" si="8"/>
        <v/>
      </c>
      <c r="Q210" t="str">
        <f t="shared" si="7"/>
        <v/>
      </c>
    </row>
    <row r="211" spans="1:17" x14ac:dyDescent="0.2">
      <c r="A211" s="217"/>
      <c r="B211" s="217"/>
      <c r="C211" s="218"/>
      <c r="D211" s="219"/>
      <c r="E211" s="220"/>
      <c r="F211" t="str">
        <f t="shared" si="8"/>
        <v/>
      </c>
      <c r="Q211" t="str">
        <f t="shared" si="7"/>
        <v/>
      </c>
    </row>
    <row r="212" spans="1:17" x14ac:dyDescent="0.2">
      <c r="A212" s="217"/>
      <c r="B212" s="217"/>
      <c r="C212" s="218"/>
      <c r="D212" s="219"/>
      <c r="E212" s="220"/>
      <c r="F212" t="str">
        <f t="shared" si="8"/>
        <v/>
      </c>
      <c r="Q212" t="str">
        <f t="shared" si="7"/>
        <v/>
      </c>
    </row>
    <row r="213" spans="1:17" x14ac:dyDescent="0.2">
      <c r="A213" s="217"/>
      <c r="B213" s="217"/>
      <c r="C213" s="218"/>
      <c r="D213" s="219"/>
      <c r="E213" s="220"/>
      <c r="F213" t="str">
        <f t="shared" si="8"/>
        <v/>
      </c>
      <c r="Q213" t="str">
        <f t="shared" si="7"/>
        <v/>
      </c>
    </row>
    <row r="214" spans="1:17" x14ac:dyDescent="0.2">
      <c r="A214" s="217"/>
      <c r="B214" s="217"/>
      <c r="C214" s="218"/>
      <c r="D214" s="219"/>
      <c r="E214" s="220"/>
      <c r="F214" t="str">
        <f t="shared" si="8"/>
        <v/>
      </c>
      <c r="Q214" t="str">
        <f t="shared" si="7"/>
        <v/>
      </c>
    </row>
    <row r="215" spans="1:17" x14ac:dyDescent="0.2">
      <c r="A215" s="217"/>
      <c r="B215" s="217"/>
      <c r="C215" s="218"/>
      <c r="D215" s="219"/>
      <c r="E215" s="220"/>
      <c r="F215" t="str">
        <f t="shared" si="8"/>
        <v/>
      </c>
      <c r="Q215" t="str">
        <f t="shared" si="7"/>
        <v/>
      </c>
    </row>
    <row r="216" spans="1:17" x14ac:dyDescent="0.2">
      <c r="A216" s="217"/>
      <c r="B216" s="217"/>
      <c r="C216" s="218"/>
      <c r="D216" s="219"/>
      <c r="E216" s="220"/>
      <c r="F216" t="str">
        <f t="shared" si="8"/>
        <v/>
      </c>
      <c r="Q216" t="str">
        <f t="shared" si="7"/>
        <v/>
      </c>
    </row>
    <row r="217" spans="1:17" x14ac:dyDescent="0.2">
      <c r="A217" s="217"/>
      <c r="B217" s="217"/>
      <c r="C217" s="218"/>
      <c r="D217" s="219"/>
      <c r="E217" s="220"/>
      <c r="F217" t="str">
        <f t="shared" si="8"/>
        <v/>
      </c>
      <c r="Q217" t="str">
        <f t="shared" si="7"/>
        <v/>
      </c>
    </row>
    <row r="218" spans="1:17" x14ac:dyDescent="0.2">
      <c r="A218" s="217"/>
      <c r="B218" s="217"/>
      <c r="C218" s="218"/>
      <c r="D218" s="219"/>
      <c r="E218" s="220"/>
      <c r="F218" t="str">
        <f t="shared" si="8"/>
        <v/>
      </c>
      <c r="Q218" t="str">
        <f t="shared" si="7"/>
        <v/>
      </c>
    </row>
    <row r="219" spans="1:17" x14ac:dyDescent="0.2">
      <c r="A219" s="217"/>
      <c r="B219" s="217"/>
      <c r="C219" s="218"/>
      <c r="D219" s="219"/>
      <c r="E219" s="220"/>
      <c r="F219" t="str">
        <f t="shared" si="8"/>
        <v/>
      </c>
      <c r="Q219" t="str">
        <f t="shared" si="7"/>
        <v/>
      </c>
    </row>
    <row r="220" spans="1:17" x14ac:dyDescent="0.2">
      <c r="A220" s="217"/>
      <c r="B220" s="217"/>
      <c r="C220" s="218"/>
      <c r="D220" s="219"/>
      <c r="E220" s="220"/>
      <c r="F220" t="str">
        <f t="shared" si="8"/>
        <v/>
      </c>
      <c r="Q220" t="str">
        <f t="shared" si="7"/>
        <v/>
      </c>
    </row>
    <row r="221" spans="1:17" x14ac:dyDescent="0.2">
      <c r="A221" s="217"/>
      <c r="B221" s="217"/>
      <c r="C221" s="218"/>
      <c r="D221" s="219"/>
      <c r="E221" s="220"/>
      <c r="F221" t="str">
        <f t="shared" si="8"/>
        <v/>
      </c>
      <c r="Q221" t="str">
        <f t="shared" si="7"/>
        <v/>
      </c>
    </row>
    <row r="222" spans="1:17" x14ac:dyDescent="0.2">
      <c r="A222" s="217"/>
      <c r="B222" s="217"/>
      <c r="C222" s="218"/>
      <c r="D222" s="219"/>
      <c r="E222" s="220"/>
      <c r="F222" t="str">
        <f t="shared" si="8"/>
        <v/>
      </c>
      <c r="Q222" t="str">
        <f t="shared" si="7"/>
        <v/>
      </c>
    </row>
    <row r="223" spans="1:17" x14ac:dyDescent="0.2">
      <c r="A223" s="217"/>
      <c r="B223" s="217"/>
      <c r="C223" s="218"/>
      <c r="D223" s="219"/>
      <c r="E223" s="220"/>
      <c r="F223" t="str">
        <f t="shared" si="8"/>
        <v/>
      </c>
      <c r="Q223" t="str">
        <f t="shared" si="7"/>
        <v/>
      </c>
    </row>
    <row r="224" spans="1:17" x14ac:dyDescent="0.2">
      <c r="A224" s="217"/>
      <c r="B224" s="217"/>
      <c r="C224" s="218"/>
      <c r="D224" s="219"/>
      <c r="E224" s="220"/>
      <c r="F224" t="str">
        <f t="shared" si="8"/>
        <v/>
      </c>
      <c r="Q224" t="str">
        <f t="shared" si="7"/>
        <v/>
      </c>
    </row>
    <row r="225" spans="1:17" x14ac:dyDescent="0.2">
      <c r="A225" s="217"/>
      <c r="B225" s="217"/>
      <c r="C225" s="218"/>
      <c r="D225" s="219"/>
      <c r="E225" s="220"/>
      <c r="F225" t="str">
        <f t="shared" si="8"/>
        <v/>
      </c>
      <c r="Q225" t="str">
        <f t="shared" si="7"/>
        <v/>
      </c>
    </row>
    <row r="226" spans="1:17" x14ac:dyDescent="0.2">
      <c r="A226" s="217"/>
      <c r="B226" s="217"/>
      <c r="C226" s="218"/>
      <c r="D226" s="219"/>
      <c r="E226" s="220"/>
      <c r="F226" t="str">
        <f t="shared" si="8"/>
        <v/>
      </c>
      <c r="Q226" t="str">
        <f t="shared" si="7"/>
        <v/>
      </c>
    </row>
    <row r="227" spans="1:17" x14ac:dyDescent="0.2">
      <c r="A227" s="217"/>
      <c r="B227" s="217"/>
      <c r="C227" s="218"/>
      <c r="D227" s="219"/>
      <c r="E227" s="220"/>
      <c r="F227" t="str">
        <f t="shared" si="8"/>
        <v/>
      </c>
      <c r="Q227" t="str">
        <f t="shared" si="7"/>
        <v/>
      </c>
    </row>
    <row r="228" spans="1:17" x14ac:dyDescent="0.2">
      <c r="A228" s="217"/>
      <c r="B228" s="217"/>
      <c r="C228" s="218"/>
      <c r="D228" s="219"/>
      <c r="E228" s="220"/>
      <c r="F228" t="str">
        <f t="shared" si="8"/>
        <v/>
      </c>
      <c r="Q228" t="str">
        <f t="shared" si="7"/>
        <v/>
      </c>
    </row>
    <row r="229" spans="1:17" x14ac:dyDescent="0.2">
      <c r="A229" s="217"/>
      <c r="B229" s="217"/>
      <c r="C229" s="218"/>
      <c r="D229" s="219"/>
      <c r="E229" s="220"/>
      <c r="F229" t="str">
        <f t="shared" si="8"/>
        <v/>
      </c>
      <c r="Q229" t="str">
        <f t="shared" si="7"/>
        <v/>
      </c>
    </row>
    <row r="230" spans="1:17" x14ac:dyDescent="0.2">
      <c r="A230" s="217"/>
      <c r="B230" s="217"/>
      <c r="C230" s="218"/>
      <c r="D230" s="219"/>
      <c r="E230" s="220"/>
      <c r="F230" t="str">
        <f t="shared" si="8"/>
        <v/>
      </c>
      <c r="Q230" t="str">
        <f t="shared" si="7"/>
        <v/>
      </c>
    </row>
    <row r="231" spans="1:17" x14ac:dyDescent="0.2">
      <c r="A231" s="217"/>
      <c r="B231" s="217"/>
      <c r="C231" s="218"/>
      <c r="D231" s="219"/>
      <c r="E231" s="220"/>
      <c r="F231" t="str">
        <f t="shared" si="8"/>
        <v/>
      </c>
      <c r="Q231" t="str">
        <f t="shared" si="7"/>
        <v/>
      </c>
    </row>
    <row r="232" spans="1:17" x14ac:dyDescent="0.2">
      <c r="A232" s="217"/>
      <c r="B232" s="217"/>
      <c r="C232" s="218"/>
      <c r="D232" s="219"/>
      <c r="E232" s="220"/>
      <c r="F232" t="str">
        <f t="shared" si="8"/>
        <v/>
      </c>
      <c r="Q232" t="str">
        <f t="shared" si="7"/>
        <v/>
      </c>
    </row>
    <row r="233" spans="1:17" x14ac:dyDescent="0.2">
      <c r="A233" s="217"/>
      <c r="B233" s="217"/>
      <c r="C233" s="218"/>
      <c r="D233" s="219"/>
      <c r="E233" s="220"/>
      <c r="F233" t="str">
        <f t="shared" si="8"/>
        <v/>
      </c>
      <c r="Q233" t="str">
        <f t="shared" si="7"/>
        <v/>
      </c>
    </row>
    <row r="234" spans="1:17" x14ac:dyDescent="0.2">
      <c r="A234" s="217"/>
      <c r="B234" s="217"/>
      <c r="C234" s="218"/>
      <c r="D234" s="219"/>
      <c r="E234" s="220"/>
      <c r="F234" t="str">
        <f t="shared" si="8"/>
        <v/>
      </c>
      <c r="Q234" t="str">
        <f t="shared" si="7"/>
        <v/>
      </c>
    </row>
    <row r="235" spans="1:17" x14ac:dyDescent="0.2">
      <c r="A235" s="217"/>
      <c r="B235" s="217"/>
      <c r="C235" s="218"/>
      <c r="D235" s="219"/>
      <c r="E235" s="220"/>
      <c r="F235" t="str">
        <f t="shared" si="8"/>
        <v/>
      </c>
      <c r="Q235" t="str">
        <f t="shared" si="7"/>
        <v/>
      </c>
    </row>
    <row r="236" spans="1:17" x14ac:dyDescent="0.2">
      <c r="A236" s="217"/>
      <c r="B236" s="217"/>
      <c r="C236" s="218"/>
      <c r="D236" s="219"/>
      <c r="E236" s="220"/>
      <c r="F236" t="str">
        <f t="shared" si="8"/>
        <v/>
      </c>
      <c r="Q236" t="str">
        <f t="shared" si="7"/>
        <v/>
      </c>
    </row>
    <row r="237" spans="1:17" x14ac:dyDescent="0.2">
      <c r="A237" s="217"/>
      <c r="B237" s="217"/>
      <c r="C237" s="218"/>
      <c r="D237" s="219"/>
      <c r="E237" s="220"/>
      <c r="F237" t="str">
        <f t="shared" si="8"/>
        <v/>
      </c>
      <c r="Q237" t="str">
        <f t="shared" si="7"/>
        <v/>
      </c>
    </row>
    <row r="238" spans="1:17" x14ac:dyDescent="0.2">
      <c r="A238" s="217"/>
      <c r="B238" s="217"/>
      <c r="C238" s="218"/>
      <c r="D238" s="219"/>
      <c r="E238" s="220"/>
      <c r="F238" t="str">
        <f t="shared" si="8"/>
        <v/>
      </c>
      <c r="Q238" t="str">
        <f t="shared" si="7"/>
        <v/>
      </c>
    </row>
    <row r="239" spans="1:17" x14ac:dyDescent="0.2">
      <c r="A239" s="217"/>
      <c r="B239" s="217"/>
      <c r="C239" s="218"/>
      <c r="D239" s="219"/>
      <c r="E239" s="220"/>
      <c r="F239" t="str">
        <f t="shared" si="8"/>
        <v/>
      </c>
      <c r="Q239" t="str">
        <f t="shared" si="7"/>
        <v/>
      </c>
    </row>
    <row r="240" spans="1:17" x14ac:dyDescent="0.2">
      <c r="A240" s="217"/>
      <c r="B240" s="217"/>
      <c r="C240" s="218"/>
      <c r="D240" s="219"/>
      <c r="E240" s="220"/>
      <c r="F240" t="str">
        <f t="shared" si="8"/>
        <v/>
      </c>
      <c r="Q240" t="str">
        <f t="shared" si="7"/>
        <v/>
      </c>
    </row>
    <row r="241" spans="1:17" x14ac:dyDescent="0.2">
      <c r="A241" s="217"/>
      <c r="B241" s="217"/>
      <c r="C241" s="218"/>
      <c r="D241" s="219"/>
      <c r="E241" s="220"/>
      <c r="F241" t="str">
        <f t="shared" si="8"/>
        <v/>
      </c>
      <c r="Q241" t="str">
        <f t="shared" si="7"/>
        <v/>
      </c>
    </row>
    <row r="242" spans="1:17" x14ac:dyDescent="0.2">
      <c r="A242" s="217"/>
      <c r="B242" s="217"/>
      <c r="C242" s="218"/>
      <c r="D242" s="219"/>
      <c r="E242" s="220"/>
      <c r="F242" t="str">
        <f t="shared" si="8"/>
        <v/>
      </c>
      <c r="Q242" t="str">
        <f t="shared" si="7"/>
        <v/>
      </c>
    </row>
    <row r="243" spans="1:17" x14ac:dyDescent="0.2">
      <c r="A243" s="217"/>
      <c r="B243" s="217"/>
      <c r="C243" s="218"/>
      <c r="D243" s="219"/>
      <c r="E243" s="220"/>
      <c r="F243" t="str">
        <f t="shared" si="8"/>
        <v/>
      </c>
      <c r="Q243" t="str">
        <f t="shared" si="7"/>
        <v/>
      </c>
    </row>
    <row r="244" spans="1:17" x14ac:dyDescent="0.2">
      <c r="A244" s="217"/>
      <c r="B244" s="217"/>
      <c r="C244" s="218"/>
      <c r="D244" s="219"/>
      <c r="E244" s="220"/>
      <c r="F244" t="str">
        <f t="shared" si="8"/>
        <v/>
      </c>
      <c r="Q244" t="str">
        <f t="shared" si="7"/>
        <v/>
      </c>
    </row>
    <row r="245" spans="1:17" x14ac:dyDescent="0.2">
      <c r="A245" s="217"/>
      <c r="B245" s="217"/>
      <c r="C245" s="218"/>
      <c r="D245" s="219"/>
      <c r="E245" s="220"/>
      <c r="F245" t="str">
        <f t="shared" si="8"/>
        <v/>
      </c>
      <c r="Q245" t="str">
        <f t="shared" si="7"/>
        <v/>
      </c>
    </row>
    <row r="246" spans="1:17" x14ac:dyDescent="0.2">
      <c r="A246" s="217"/>
      <c r="B246" s="217"/>
      <c r="C246" s="218"/>
      <c r="D246" s="219"/>
      <c r="E246" s="220"/>
      <c r="F246" t="str">
        <f t="shared" si="8"/>
        <v/>
      </c>
      <c r="Q246" t="str">
        <f t="shared" si="7"/>
        <v/>
      </c>
    </row>
    <row r="247" spans="1:17" x14ac:dyDescent="0.2">
      <c r="A247" s="217"/>
      <c r="B247" s="217"/>
      <c r="C247" s="218"/>
      <c r="D247" s="219"/>
      <c r="E247" s="220"/>
      <c r="F247" t="str">
        <f t="shared" si="8"/>
        <v/>
      </c>
      <c r="Q247" t="str">
        <f t="shared" si="7"/>
        <v/>
      </c>
    </row>
    <row r="248" spans="1:17" x14ac:dyDescent="0.2">
      <c r="A248" s="217"/>
      <c r="B248" s="217"/>
      <c r="C248" s="218"/>
      <c r="D248" s="219"/>
      <c r="E248" s="220"/>
      <c r="F248" t="str">
        <f t="shared" si="8"/>
        <v/>
      </c>
      <c r="Q248" t="str">
        <f t="shared" si="7"/>
        <v/>
      </c>
    </row>
    <row r="249" spans="1:17" x14ac:dyDescent="0.2">
      <c r="A249" s="217"/>
      <c r="B249" s="217"/>
      <c r="C249" s="218"/>
      <c r="D249" s="219"/>
      <c r="E249" s="220"/>
      <c r="F249" t="str">
        <f t="shared" si="8"/>
        <v/>
      </c>
      <c r="Q249" t="str">
        <f t="shared" si="7"/>
        <v/>
      </c>
    </row>
    <row r="250" spans="1:17" x14ac:dyDescent="0.2">
      <c r="A250" s="217"/>
      <c r="B250" s="217"/>
      <c r="C250" s="218"/>
      <c r="D250" s="219"/>
      <c r="E250" s="220"/>
      <c r="F250" t="str">
        <f t="shared" si="8"/>
        <v/>
      </c>
      <c r="Q250" t="str">
        <f t="shared" si="7"/>
        <v/>
      </c>
    </row>
    <row r="251" spans="1:17" x14ac:dyDescent="0.2">
      <c r="A251" s="217"/>
      <c r="B251" s="217"/>
      <c r="C251" s="218"/>
      <c r="D251" s="219"/>
      <c r="E251" s="220"/>
      <c r="F251" t="str">
        <f t="shared" si="8"/>
        <v/>
      </c>
      <c r="Q251" t="str">
        <f t="shared" si="7"/>
        <v/>
      </c>
    </row>
    <row r="252" spans="1:17" x14ac:dyDescent="0.2">
      <c r="A252" s="217"/>
      <c r="B252" s="217"/>
      <c r="C252" s="218"/>
      <c r="D252" s="219"/>
      <c r="E252" s="220"/>
      <c r="F252" t="str">
        <f t="shared" si="8"/>
        <v/>
      </c>
      <c r="Q252" t="str">
        <f t="shared" si="7"/>
        <v/>
      </c>
    </row>
    <row r="253" spans="1:17" x14ac:dyDescent="0.2">
      <c r="A253" s="217"/>
      <c r="B253" s="217"/>
      <c r="C253" s="218"/>
      <c r="D253" s="219"/>
      <c r="E253" s="220"/>
      <c r="F253" t="str">
        <f t="shared" si="8"/>
        <v/>
      </c>
      <c r="Q253" t="str">
        <f t="shared" si="7"/>
        <v/>
      </c>
    </row>
    <row r="254" spans="1:17" x14ac:dyDescent="0.2">
      <c r="A254" s="217"/>
      <c r="B254" s="217"/>
      <c r="C254" s="218"/>
      <c r="D254" s="219"/>
      <c r="E254" s="220"/>
      <c r="F254" t="str">
        <f t="shared" si="8"/>
        <v/>
      </c>
      <c r="Q254" t="str">
        <f t="shared" si="7"/>
        <v/>
      </c>
    </row>
    <row r="255" spans="1:17" x14ac:dyDescent="0.2">
      <c r="A255" s="217"/>
      <c r="B255" s="217"/>
      <c r="C255" s="218"/>
      <c r="D255" s="219"/>
      <c r="E255" s="220"/>
      <c r="F255" t="str">
        <f t="shared" si="8"/>
        <v/>
      </c>
      <c r="Q255" t="str">
        <f t="shared" si="7"/>
        <v/>
      </c>
    </row>
    <row r="256" spans="1:17" x14ac:dyDescent="0.2">
      <c r="A256" s="217"/>
      <c r="B256" s="217"/>
      <c r="C256" s="218"/>
      <c r="D256" s="219"/>
      <c r="E256" s="220"/>
      <c r="F256" t="str">
        <f t="shared" si="8"/>
        <v/>
      </c>
      <c r="Q256" t="str">
        <f t="shared" si="7"/>
        <v/>
      </c>
    </row>
    <row r="257" spans="1:17" x14ac:dyDescent="0.2">
      <c r="A257" s="217"/>
      <c r="B257" s="217"/>
      <c r="C257" s="218"/>
      <c r="D257" s="219"/>
      <c r="E257" s="220"/>
      <c r="F257" t="str">
        <f t="shared" si="8"/>
        <v/>
      </c>
      <c r="Q257" t="str">
        <f t="shared" si="7"/>
        <v/>
      </c>
    </row>
    <row r="258" spans="1:17" x14ac:dyDescent="0.2">
      <c r="A258" s="217"/>
      <c r="B258" s="217"/>
      <c r="C258" s="218"/>
      <c r="D258" s="219"/>
      <c r="E258" s="220"/>
      <c r="F258" t="str">
        <f t="shared" si="8"/>
        <v/>
      </c>
      <c r="Q258" t="str">
        <f t="shared" si="7"/>
        <v/>
      </c>
    </row>
    <row r="259" spans="1:17" x14ac:dyDescent="0.2">
      <c r="A259" s="217"/>
      <c r="B259" s="217"/>
      <c r="C259" s="218"/>
      <c r="D259" s="219"/>
      <c r="E259" s="220"/>
      <c r="F259" t="str">
        <f t="shared" si="8"/>
        <v/>
      </c>
      <c r="Q259" t="str">
        <f t="shared" ref="Q259:Q322" si="9">IF(ISERROR(INT(LEFT(A259,3))),"",IF(INT(LEFT(A259,3))=159,IF(AND(INT(LEFT(A259,3))=159,INT(A259)&lt;&gt;159000098,INT(A259)&lt;&gt;159000099,OR(AND(INT(A259)&gt;=159000000,INT(A259)&lt;=159000051),INT(A259)&gt;159000062)),"Oil",IF(INT(A259)=159000054,"Diesel",IF(INT(A259)=159000055,"Gasoline",IF(INT(LEFT(A259,3))=159,"Other Fuels / DEF")))),""))</f>
        <v/>
      </c>
    </row>
    <row r="260" spans="1:17" x14ac:dyDescent="0.2">
      <c r="A260" s="217"/>
      <c r="B260" s="217"/>
      <c r="C260" s="218"/>
      <c r="D260" s="219"/>
      <c r="E260" s="220"/>
      <c r="F260" t="str">
        <f t="shared" ref="F260:F323" si="10">IF(ISBLANK(A260),"",IF(Q260&lt;&gt;"",Q260,IF(ISERROR(INT(LEFT(A260,3))),"Repair Parts",IF(OR(INT(LEFT(A260,3))=155,INT(LEFT(A260,3))&gt;159),"Repair Parts",IF(INT(LEFT(A260,3))=150,"Tires","UNKNOWN")))))</f>
        <v/>
      </c>
      <c r="Q260" t="str">
        <f t="shared" si="9"/>
        <v/>
      </c>
    </row>
    <row r="261" spans="1:17" x14ac:dyDescent="0.2">
      <c r="A261" s="217"/>
      <c r="B261" s="217"/>
      <c r="C261" s="218"/>
      <c r="D261" s="219"/>
      <c r="E261" s="220"/>
      <c r="F261" t="str">
        <f t="shared" si="10"/>
        <v/>
      </c>
      <c r="Q261" t="str">
        <f t="shared" si="9"/>
        <v/>
      </c>
    </row>
    <row r="262" spans="1:17" x14ac:dyDescent="0.2">
      <c r="A262" s="217"/>
      <c r="B262" s="217"/>
      <c r="C262" s="218"/>
      <c r="D262" s="219"/>
      <c r="E262" s="220"/>
      <c r="F262" t="str">
        <f t="shared" si="10"/>
        <v/>
      </c>
      <c r="Q262" t="str">
        <f t="shared" si="9"/>
        <v/>
      </c>
    </row>
    <row r="263" spans="1:17" x14ac:dyDescent="0.2">
      <c r="A263" s="217"/>
      <c r="B263" s="217"/>
      <c r="C263" s="218"/>
      <c r="D263" s="219"/>
      <c r="E263" s="220"/>
      <c r="F263" t="str">
        <f t="shared" si="10"/>
        <v/>
      </c>
      <c r="Q263" t="str">
        <f t="shared" si="9"/>
        <v/>
      </c>
    </row>
    <row r="264" spans="1:17" x14ac:dyDescent="0.2">
      <c r="A264" s="217"/>
      <c r="B264" s="217"/>
      <c r="C264" s="218"/>
      <c r="D264" s="219"/>
      <c r="E264" s="220"/>
      <c r="F264" t="str">
        <f t="shared" si="10"/>
        <v/>
      </c>
      <c r="Q264" t="str">
        <f t="shared" si="9"/>
        <v/>
      </c>
    </row>
    <row r="265" spans="1:17" x14ac:dyDescent="0.2">
      <c r="A265" s="217"/>
      <c r="B265" s="217"/>
      <c r="C265" s="218"/>
      <c r="D265" s="219"/>
      <c r="E265" s="220"/>
      <c r="F265" t="str">
        <f t="shared" si="10"/>
        <v/>
      </c>
      <c r="Q265" t="str">
        <f t="shared" si="9"/>
        <v/>
      </c>
    </row>
    <row r="266" spans="1:17" x14ac:dyDescent="0.2">
      <c r="A266" s="217"/>
      <c r="B266" s="217"/>
      <c r="C266" s="218"/>
      <c r="D266" s="219"/>
      <c r="E266" s="220"/>
      <c r="F266" t="str">
        <f t="shared" si="10"/>
        <v/>
      </c>
      <c r="Q266" t="str">
        <f t="shared" si="9"/>
        <v/>
      </c>
    </row>
    <row r="267" spans="1:17" x14ac:dyDescent="0.2">
      <c r="A267" s="217"/>
      <c r="B267" s="217"/>
      <c r="C267" s="218"/>
      <c r="D267" s="219"/>
      <c r="E267" s="220"/>
      <c r="F267" t="str">
        <f t="shared" si="10"/>
        <v/>
      </c>
      <c r="Q267" t="str">
        <f t="shared" si="9"/>
        <v/>
      </c>
    </row>
    <row r="268" spans="1:17" x14ac:dyDescent="0.2">
      <c r="A268" s="217"/>
      <c r="B268" s="217"/>
      <c r="C268" s="218"/>
      <c r="D268" s="219"/>
      <c r="E268" s="220"/>
      <c r="F268" t="str">
        <f t="shared" si="10"/>
        <v/>
      </c>
      <c r="Q268" t="str">
        <f t="shared" si="9"/>
        <v/>
      </c>
    </row>
    <row r="269" spans="1:17" x14ac:dyDescent="0.2">
      <c r="A269" s="217"/>
      <c r="B269" s="217"/>
      <c r="C269" s="218"/>
      <c r="D269" s="219"/>
      <c r="E269" s="220"/>
      <c r="F269" t="str">
        <f t="shared" si="10"/>
        <v/>
      </c>
      <c r="Q269" t="str">
        <f t="shared" si="9"/>
        <v/>
      </c>
    </row>
    <row r="270" spans="1:17" x14ac:dyDescent="0.2">
      <c r="A270" s="217"/>
      <c r="B270" s="217"/>
      <c r="C270" s="218"/>
      <c r="D270" s="219"/>
      <c r="E270" s="220"/>
      <c r="F270" t="str">
        <f t="shared" si="10"/>
        <v/>
      </c>
      <c r="Q270" t="str">
        <f t="shared" si="9"/>
        <v/>
      </c>
    </row>
    <row r="271" spans="1:17" x14ac:dyDescent="0.2">
      <c r="A271" s="217"/>
      <c r="B271" s="217"/>
      <c r="C271" s="218"/>
      <c r="D271" s="219"/>
      <c r="E271" s="220"/>
      <c r="F271" t="str">
        <f t="shared" si="10"/>
        <v/>
      </c>
      <c r="Q271" t="str">
        <f t="shared" si="9"/>
        <v/>
      </c>
    </row>
    <row r="272" spans="1:17" x14ac:dyDescent="0.2">
      <c r="A272" s="217"/>
      <c r="B272" s="217"/>
      <c r="C272" s="218"/>
      <c r="D272" s="219"/>
      <c r="E272" s="220"/>
      <c r="F272" t="str">
        <f t="shared" si="10"/>
        <v/>
      </c>
      <c r="Q272" t="str">
        <f t="shared" si="9"/>
        <v/>
      </c>
    </row>
    <row r="273" spans="1:17" x14ac:dyDescent="0.2">
      <c r="A273" s="217"/>
      <c r="B273" s="217"/>
      <c r="C273" s="218"/>
      <c r="D273" s="219"/>
      <c r="E273" s="220"/>
      <c r="F273" t="str">
        <f t="shared" si="10"/>
        <v/>
      </c>
      <c r="Q273" t="str">
        <f t="shared" si="9"/>
        <v/>
      </c>
    </row>
    <row r="274" spans="1:17" x14ac:dyDescent="0.2">
      <c r="A274" s="217"/>
      <c r="B274" s="217"/>
      <c r="C274" s="218"/>
      <c r="D274" s="219"/>
      <c r="E274" s="220"/>
      <c r="F274" t="str">
        <f t="shared" si="10"/>
        <v/>
      </c>
      <c r="Q274" t="str">
        <f t="shared" si="9"/>
        <v/>
      </c>
    </row>
    <row r="275" spans="1:17" x14ac:dyDescent="0.2">
      <c r="A275" s="217"/>
      <c r="B275" s="217"/>
      <c r="C275" s="218"/>
      <c r="D275" s="219"/>
      <c r="E275" s="220"/>
      <c r="F275" t="str">
        <f t="shared" si="10"/>
        <v/>
      </c>
      <c r="Q275" t="str">
        <f t="shared" si="9"/>
        <v/>
      </c>
    </row>
    <row r="276" spans="1:17" x14ac:dyDescent="0.2">
      <c r="A276" s="217"/>
      <c r="B276" s="217"/>
      <c r="C276" s="218"/>
      <c r="D276" s="219"/>
      <c r="E276" s="220"/>
      <c r="F276" t="str">
        <f t="shared" si="10"/>
        <v/>
      </c>
      <c r="Q276" t="str">
        <f t="shared" si="9"/>
        <v/>
      </c>
    </row>
    <row r="277" spans="1:17" x14ac:dyDescent="0.2">
      <c r="A277" s="217"/>
      <c r="B277" s="217"/>
      <c r="C277" s="218"/>
      <c r="D277" s="219"/>
      <c r="E277" s="220"/>
      <c r="F277" t="str">
        <f t="shared" si="10"/>
        <v/>
      </c>
      <c r="Q277" t="str">
        <f t="shared" si="9"/>
        <v/>
      </c>
    </row>
    <row r="278" spans="1:17" x14ac:dyDescent="0.2">
      <c r="A278" s="217"/>
      <c r="B278" s="217"/>
      <c r="C278" s="218"/>
      <c r="D278" s="219"/>
      <c r="E278" s="220"/>
      <c r="F278" t="str">
        <f t="shared" si="10"/>
        <v/>
      </c>
      <c r="Q278" t="str">
        <f t="shared" si="9"/>
        <v/>
      </c>
    </row>
    <row r="279" spans="1:17" x14ac:dyDescent="0.2">
      <c r="A279" s="217"/>
      <c r="B279" s="217"/>
      <c r="C279" s="218"/>
      <c r="D279" s="219"/>
      <c r="E279" s="220"/>
      <c r="F279" t="str">
        <f t="shared" si="10"/>
        <v/>
      </c>
      <c r="Q279" t="str">
        <f t="shared" si="9"/>
        <v/>
      </c>
    </row>
    <row r="280" spans="1:17" x14ac:dyDescent="0.2">
      <c r="A280" s="217"/>
      <c r="B280" s="217"/>
      <c r="C280" s="218"/>
      <c r="D280" s="219"/>
      <c r="E280" s="220"/>
      <c r="F280" t="str">
        <f t="shared" si="10"/>
        <v/>
      </c>
      <c r="Q280" t="str">
        <f t="shared" si="9"/>
        <v/>
      </c>
    </row>
    <row r="281" spans="1:17" x14ac:dyDescent="0.2">
      <c r="A281" s="217"/>
      <c r="B281" s="217"/>
      <c r="C281" s="218"/>
      <c r="D281" s="219"/>
      <c r="E281" s="220"/>
      <c r="F281" t="str">
        <f t="shared" si="10"/>
        <v/>
      </c>
      <c r="Q281" t="str">
        <f t="shared" si="9"/>
        <v/>
      </c>
    </row>
    <row r="282" spans="1:17" x14ac:dyDescent="0.2">
      <c r="A282" s="217"/>
      <c r="B282" s="217"/>
      <c r="C282" s="218"/>
      <c r="D282" s="219"/>
      <c r="E282" s="220"/>
      <c r="F282" t="str">
        <f t="shared" si="10"/>
        <v/>
      </c>
      <c r="Q282" t="str">
        <f t="shared" si="9"/>
        <v/>
      </c>
    </row>
    <row r="283" spans="1:17" x14ac:dyDescent="0.2">
      <c r="A283" s="217"/>
      <c r="B283" s="217"/>
      <c r="C283" s="218"/>
      <c r="D283" s="219"/>
      <c r="E283" s="220"/>
      <c r="F283" t="str">
        <f t="shared" si="10"/>
        <v/>
      </c>
      <c r="Q283" t="str">
        <f t="shared" si="9"/>
        <v/>
      </c>
    </row>
    <row r="284" spans="1:17" x14ac:dyDescent="0.2">
      <c r="A284" s="217"/>
      <c r="B284" s="217"/>
      <c r="C284" s="218"/>
      <c r="D284" s="219"/>
      <c r="E284" s="220"/>
      <c r="F284" t="str">
        <f t="shared" si="10"/>
        <v/>
      </c>
      <c r="Q284" t="str">
        <f t="shared" si="9"/>
        <v/>
      </c>
    </row>
    <row r="285" spans="1:17" x14ac:dyDescent="0.2">
      <c r="A285" s="217"/>
      <c r="B285" s="217"/>
      <c r="C285" s="218"/>
      <c r="D285" s="219"/>
      <c r="E285" s="220"/>
      <c r="F285" t="str">
        <f t="shared" si="10"/>
        <v/>
      </c>
      <c r="Q285" t="str">
        <f t="shared" si="9"/>
        <v/>
      </c>
    </row>
    <row r="286" spans="1:17" x14ac:dyDescent="0.2">
      <c r="A286" s="217"/>
      <c r="B286" s="217"/>
      <c r="C286" s="218"/>
      <c r="D286" s="219"/>
      <c r="E286" s="220"/>
      <c r="F286" t="str">
        <f t="shared" si="10"/>
        <v/>
      </c>
      <c r="Q286" t="str">
        <f t="shared" si="9"/>
        <v/>
      </c>
    </row>
    <row r="287" spans="1:17" x14ac:dyDescent="0.2">
      <c r="A287" s="217"/>
      <c r="B287" s="217"/>
      <c r="C287" s="218"/>
      <c r="D287" s="219"/>
      <c r="E287" s="220"/>
      <c r="F287" t="str">
        <f t="shared" si="10"/>
        <v/>
      </c>
      <c r="Q287" t="str">
        <f t="shared" si="9"/>
        <v/>
      </c>
    </row>
    <row r="288" spans="1:17" x14ac:dyDescent="0.2">
      <c r="A288" s="217"/>
      <c r="B288" s="217"/>
      <c r="C288" s="218"/>
      <c r="D288" s="219"/>
      <c r="E288" s="220"/>
      <c r="F288" t="str">
        <f t="shared" si="10"/>
        <v/>
      </c>
      <c r="Q288" t="str">
        <f t="shared" si="9"/>
        <v/>
      </c>
    </row>
    <row r="289" spans="1:17" x14ac:dyDescent="0.2">
      <c r="A289" s="217"/>
      <c r="B289" s="217"/>
      <c r="C289" s="218"/>
      <c r="D289" s="219"/>
      <c r="E289" s="220"/>
      <c r="F289" t="str">
        <f t="shared" si="10"/>
        <v/>
      </c>
      <c r="Q289" t="str">
        <f t="shared" si="9"/>
        <v/>
      </c>
    </row>
    <row r="290" spans="1:17" x14ac:dyDescent="0.2">
      <c r="A290" s="217"/>
      <c r="B290" s="217"/>
      <c r="C290" s="218"/>
      <c r="D290" s="219"/>
      <c r="E290" s="220"/>
      <c r="F290" t="str">
        <f t="shared" si="10"/>
        <v/>
      </c>
      <c r="Q290" t="str">
        <f t="shared" si="9"/>
        <v/>
      </c>
    </row>
    <row r="291" spans="1:17" x14ac:dyDescent="0.2">
      <c r="A291" s="217"/>
      <c r="B291" s="217"/>
      <c r="C291" s="218"/>
      <c r="D291" s="219"/>
      <c r="E291" s="220"/>
      <c r="F291" t="str">
        <f t="shared" si="10"/>
        <v/>
      </c>
      <c r="Q291" t="str">
        <f t="shared" si="9"/>
        <v/>
      </c>
    </row>
    <row r="292" spans="1:17" x14ac:dyDescent="0.2">
      <c r="A292" s="217"/>
      <c r="B292" s="217"/>
      <c r="C292" s="218"/>
      <c r="D292" s="219"/>
      <c r="E292" s="220"/>
      <c r="F292" t="str">
        <f t="shared" si="10"/>
        <v/>
      </c>
      <c r="Q292" t="str">
        <f t="shared" si="9"/>
        <v/>
      </c>
    </row>
    <row r="293" spans="1:17" x14ac:dyDescent="0.2">
      <c r="A293" s="217"/>
      <c r="B293" s="217"/>
      <c r="C293" s="218"/>
      <c r="D293" s="219"/>
      <c r="E293" s="220"/>
      <c r="F293" t="str">
        <f t="shared" si="10"/>
        <v/>
      </c>
      <c r="Q293" t="str">
        <f t="shared" si="9"/>
        <v/>
      </c>
    </row>
    <row r="294" spans="1:17" x14ac:dyDescent="0.2">
      <c r="A294" s="217"/>
      <c r="B294" s="217"/>
      <c r="C294" s="218"/>
      <c r="D294" s="219"/>
      <c r="E294" s="220"/>
      <c r="F294" t="str">
        <f t="shared" si="10"/>
        <v/>
      </c>
      <c r="Q294" t="str">
        <f t="shared" si="9"/>
        <v/>
      </c>
    </row>
    <row r="295" spans="1:17" x14ac:dyDescent="0.2">
      <c r="A295" s="217"/>
      <c r="B295" s="217"/>
      <c r="C295" s="218"/>
      <c r="D295" s="219"/>
      <c r="E295" s="220"/>
      <c r="F295" t="str">
        <f t="shared" si="10"/>
        <v/>
      </c>
      <c r="Q295" t="str">
        <f t="shared" si="9"/>
        <v/>
      </c>
    </row>
    <row r="296" spans="1:17" x14ac:dyDescent="0.2">
      <c r="A296" s="217"/>
      <c r="B296" s="217"/>
      <c r="C296" s="218"/>
      <c r="D296" s="219"/>
      <c r="E296" s="220"/>
      <c r="F296" t="str">
        <f t="shared" si="10"/>
        <v/>
      </c>
      <c r="Q296" t="str">
        <f t="shared" si="9"/>
        <v/>
      </c>
    </row>
    <row r="297" spans="1:17" x14ac:dyDescent="0.2">
      <c r="A297" s="217"/>
      <c r="B297" s="217"/>
      <c r="C297" s="218"/>
      <c r="D297" s="219"/>
      <c r="E297" s="220"/>
      <c r="F297" t="str">
        <f t="shared" si="10"/>
        <v/>
      </c>
      <c r="Q297" t="str">
        <f t="shared" si="9"/>
        <v/>
      </c>
    </row>
    <row r="298" spans="1:17" x14ac:dyDescent="0.2">
      <c r="A298" s="217"/>
      <c r="B298" s="217"/>
      <c r="C298" s="218"/>
      <c r="D298" s="219"/>
      <c r="E298" s="220"/>
      <c r="F298" t="str">
        <f t="shared" si="10"/>
        <v/>
      </c>
      <c r="Q298" t="str">
        <f t="shared" si="9"/>
        <v/>
      </c>
    </row>
    <row r="299" spans="1:17" x14ac:dyDescent="0.2">
      <c r="A299" s="217"/>
      <c r="B299" s="217"/>
      <c r="C299" s="218"/>
      <c r="D299" s="219"/>
      <c r="E299" s="220"/>
      <c r="F299" t="str">
        <f t="shared" si="10"/>
        <v/>
      </c>
      <c r="Q299" t="str">
        <f t="shared" si="9"/>
        <v/>
      </c>
    </row>
    <row r="300" spans="1:17" x14ac:dyDescent="0.2">
      <c r="A300" s="217"/>
      <c r="B300" s="217"/>
      <c r="C300" s="218"/>
      <c r="D300" s="219"/>
      <c r="E300" s="220"/>
      <c r="F300" t="str">
        <f t="shared" si="10"/>
        <v/>
      </c>
      <c r="Q300" t="str">
        <f t="shared" si="9"/>
        <v/>
      </c>
    </row>
    <row r="301" spans="1:17" x14ac:dyDescent="0.2">
      <c r="A301" s="217"/>
      <c r="B301" s="217"/>
      <c r="C301" s="218"/>
      <c r="D301" s="219"/>
      <c r="E301" s="220"/>
      <c r="F301" t="str">
        <f t="shared" si="10"/>
        <v/>
      </c>
      <c r="Q301" t="str">
        <f t="shared" si="9"/>
        <v/>
      </c>
    </row>
    <row r="302" spans="1:17" x14ac:dyDescent="0.2">
      <c r="A302" s="217"/>
      <c r="B302" s="217"/>
      <c r="C302" s="218"/>
      <c r="D302" s="219"/>
      <c r="E302" s="220"/>
      <c r="F302" t="str">
        <f t="shared" si="10"/>
        <v/>
      </c>
      <c r="Q302" t="str">
        <f t="shared" si="9"/>
        <v/>
      </c>
    </row>
    <row r="303" spans="1:17" x14ac:dyDescent="0.2">
      <c r="A303" s="217"/>
      <c r="B303" s="217"/>
      <c r="C303" s="218"/>
      <c r="D303" s="219"/>
      <c r="E303" s="220"/>
      <c r="F303" t="str">
        <f t="shared" si="10"/>
        <v/>
      </c>
      <c r="Q303" t="str">
        <f t="shared" si="9"/>
        <v/>
      </c>
    </row>
    <row r="304" spans="1:17" x14ac:dyDescent="0.2">
      <c r="A304" s="217"/>
      <c r="B304" s="217"/>
      <c r="C304" s="218"/>
      <c r="D304" s="219"/>
      <c r="E304" s="220"/>
      <c r="F304" t="str">
        <f t="shared" si="10"/>
        <v/>
      </c>
      <c r="Q304" t="str">
        <f t="shared" si="9"/>
        <v/>
      </c>
    </row>
    <row r="305" spans="1:17" x14ac:dyDescent="0.2">
      <c r="A305" s="217"/>
      <c r="B305" s="217"/>
      <c r="C305" s="218"/>
      <c r="D305" s="219"/>
      <c r="E305" s="220"/>
      <c r="F305" t="str">
        <f t="shared" si="10"/>
        <v/>
      </c>
      <c r="Q305" t="str">
        <f t="shared" si="9"/>
        <v/>
      </c>
    </row>
    <row r="306" spans="1:17" x14ac:dyDescent="0.2">
      <c r="A306" s="217"/>
      <c r="B306" s="217"/>
      <c r="C306" s="218"/>
      <c r="D306" s="219"/>
      <c r="E306" s="220"/>
      <c r="F306" t="str">
        <f t="shared" si="10"/>
        <v/>
      </c>
      <c r="Q306" t="str">
        <f t="shared" si="9"/>
        <v/>
      </c>
    </row>
    <row r="307" spans="1:17" x14ac:dyDescent="0.2">
      <c r="A307" s="217"/>
      <c r="B307" s="217"/>
      <c r="C307" s="218"/>
      <c r="D307" s="219"/>
      <c r="E307" s="220"/>
      <c r="F307" t="str">
        <f t="shared" si="10"/>
        <v/>
      </c>
      <c r="Q307" t="str">
        <f t="shared" si="9"/>
        <v/>
      </c>
    </row>
    <row r="308" spans="1:17" x14ac:dyDescent="0.2">
      <c r="A308" s="217"/>
      <c r="B308" s="217"/>
      <c r="C308" s="218"/>
      <c r="D308" s="219"/>
      <c r="E308" s="220"/>
      <c r="F308" t="str">
        <f t="shared" si="10"/>
        <v/>
      </c>
      <c r="Q308" t="str">
        <f t="shared" si="9"/>
        <v/>
      </c>
    </row>
    <row r="309" spans="1:17" x14ac:dyDescent="0.2">
      <c r="A309" s="217"/>
      <c r="B309" s="217"/>
      <c r="C309" s="218"/>
      <c r="D309" s="219"/>
      <c r="E309" s="220"/>
      <c r="F309" t="str">
        <f t="shared" si="10"/>
        <v/>
      </c>
      <c r="Q309" t="str">
        <f t="shared" si="9"/>
        <v/>
      </c>
    </row>
    <row r="310" spans="1:17" x14ac:dyDescent="0.2">
      <c r="A310" s="217"/>
      <c r="B310" s="217"/>
      <c r="C310" s="218"/>
      <c r="D310" s="219"/>
      <c r="E310" s="220"/>
      <c r="F310" t="str">
        <f t="shared" si="10"/>
        <v/>
      </c>
      <c r="Q310" t="str">
        <f t="shared" si="9"/>
        <v/>
      </c>
    </row>
    <row r="311" spans="1:17" x14ac:dyDescent="0.2">
      <c r="A311" s="217"/>
      <c r="B311" s="217"/>
      <c r="C311" s="218"/>
      <c r="D311" s="219"/>
      <c r="E311" s="220"/>
      <c r="F311" t="str">
        <f t="shared" si="10"/>
        <v/>
      </c>
      <c r="Q311" t="str">
        <f t="shared" si="9"/>
        <v/>
      </c>
    </row>
    <row r="312" spans="1:17" x14ac:dyDescent="0.2">
      <c r="A312" s="217"/>
      <c r="B312" s="217"/>
      <c r="C312" s="218"/>
      <c r="D312" s="219"/>
      <c r="E312" s="220"/>
      <c r="F312" t="str">
        <f t="shared" si="10"/>
        <v/>
      </c>
      <c r="Q312" t="str">
        <f t="shared" si="9"/>
        <v/>
      </c>
    </row>
    <row r="313" spans="1:17" x14ac:dyDescent="0.2">
      <c r="A313" s="217"/>
      <c r="B313" s="217"/>
      <c r="C313" s="218"/>
      <c r="D313" s="219"/>
      <c r="E313" s="220"/>
      <c r="F313" t="str">
        <f t="shared" si="10"/>
        <v/>
      </c>
      <c r="Q313" t="str">
        <f t="shared" si="9"/>
        <v/>
      </c>
    </row>
    <row r="314" spans="1:17" x14ac:dyDescent="0.2">
      <c r="A314" s="217"/>
      <c r="B314" s="217"/>
      <c r="C314" s="218"/>
      <c r="D314" s="219"/>
      <c r="E314" s="220"/>
      <c r="F314" t="str">
        <f t="shared" si="10"/>
        <v/>
      </c>
      <c r="Q314" t="str">
        <f t="shared" si="9"/>
        <v/>
      </c>
    </row>
    <row r="315" spans="1:17" x14ac:dyDescent="0.2">
      <c r="A315" s="217"/>
      <c r="B315" s="217"/>
      <c r="C315" s="218"/>
      <c r="D315" s="219"/>
      <c r="E315" s="220"/>
      <c r="F315" t="str">
        <f t="shared" si="10"/>
        <v/>
      </c>
      <c r="Q315" t="str">
        <f t="shared" si="9"/>
        <v/>
      </c>
    </row>
    <row r="316" spans="1:17" x14ac:dyDescent="0.2">
      <c r="A316" s="217"/>
      <c r="B316" s="217"/>
      <c r="C316" s="218"/>
      <c r="D316" s="219"/>
      <c r="E316" s="220"/>
      <c r="F316" t="str">
        <f t="shared" si="10"/>
        <v/>
      </c>
      <c r="Q316" t="str">
        <f t="shared" si="9"/>
        <v/>
      </c>
    </row>
    <row r="317" spans="1:17" x14ac:dyDescent="0.2">
      <c r="A317" s="217"/>
      <c r="B317" s="217"/>
      <c r="C317" s="218"/>
      <c r="D317" s="219"/>
      <c r="E317" s="220"/>
      <c r="F317" t="str">
        <f t="shared" si="10"/>
        <v/>
      </c>
      <c r="Q317" t="str">
        <f t="shared" si="9"/>
        <v/>
      </c>
    </row>
    <row r="318" spans="1:17" x14ac:dyDescent="0.2">
      <c r="A318" s="217"/>
      <c r="B318" s="217"/>
      <c r="C318" s="218"/>
      <c r="D318" s="219"/>
      <c r="E318" s="220"/>
      <c r="F318" t="str">
        <f t="shared" si="10"/>
        <v/>
      </c>
      <c r="Q318" t="str">
        <f t="shared" si="9"/>
        <v/>
      </c>
    </row>
    <row r="319" spans="1:17" x14ac:dyDescent="0.2">
      <c r="A319" s="217"/>
      <c r="B319" s="217"/>
      <c r="C319" s="218"/>
      <c r="D319" s="219"/>
      <c r="E319" s="220"/>
      <c r="F319" t="str">
        <f t="shared" si="10"/>
        <v/>
      </c>
      <c r="Q319" t="str">
        <f t="shared" si="9"/>
        <v/>
      </c>
    </row>
    <row r="320" spans="1:17" x14ac:dyDescent="0.2">
      <c r="A320" s="217"/>
      <c r="B320" s="217"/>
      <c r="C320" s="218"/>
      <c r="D320" s="219"/>
      <c r="E320" s="220"/>
      <c r="F320" t="str">
        <f t="shared" si="10"/>
        <v/>
      </c>
      <c r="Q320" t="str">
        <f t="shared" si="9"/>
        <v/>
      </c>
    </row>
    <row r="321" spans="1:17" x14ac:dyDescent="0.2">
      <c r="A321" s="217"/>
      <c r="B321" s="217"/>
      <c r="C321" s="218"/>
      <c r="D321" s="219"/>
      <c r="E321" s="220"/>
      <c r="F321" t="str">
        <f t="shared" si="10"/>
        <v/>
      </c>
      <c r="Q321" t="str">
        <f t="shared" si="9"/>
        <v/>
      </c>
    </row>
    <row r="322" spans="1:17" x14ac:dyDescent="0.2">
      <c r="A322" s="217"/>
      <c r="B322" s="217"/>
      <c r="C322" s="218"/>
      <c r="D322" s="219"/>
      <c r="E322" s="220"/>
      <c r="F322" t="str">
        <f t="shared" si="10"/>
        <v/>
      </c>
      <c r="Q322" t="str">
        <f t="shared" si="9"/>
        <v/>
      </c>
    </row>
    <row r="323" spans="1:17" x14ac:dyDescent="0.2">
      <c r="A323" s="217"/>
      <c r="B323" s="217"/>
      <c r="C323" s="218"/>
      <c r="D323" s="219"/>
      <c r="E323" s="220"/>
      <c r="F323" t="str">
        <f t="shared" si="10"/>
        <v/>
      </c>
      <c r="Q323" t="str">
        <f t="shared" ref="Q323:Q386" si="11">IF(ISERROR(INT(LEFT(A323,3))),"",IF(INT(LEFT(A323,3))=159,IF(AND(INT(LEFT(A323,3))=159,INT(A323)&lt;&gt;159000098,INT(A323)&lt;&gt;159000099,OR(AND(INT(A323)&gt;=159000000,INT(A323)&lt;=159000051),INT(A323)&gt;159000062)),"Oil",IF(INT(A323)=159000054,"Diesel",IF(INT(A323)=159000055,"Gasoline",IF(INT(LEFT(A323,3))=159,"Other Fuels / DEF")))),""))</f>
        <v/>
      </c>
    </row>
    <row r="324" spans="1:17" x14ac:dyDescent="0.2">
      <c r="A324" s="217"/>
      <c r="B324" s="217"/>
      <c r="C324" s="218"/>
      <c r="D324" s="219"/>
      <c r="E324" s="220"/>
      <c r="F324" t="str">
        <f t="shared" ref="F324:F387" si="12">IF(ISBLANK(A324),"",IF(Q324&lt;&gt;"",Q324,IF(ISERROR(INT(LEFT(A324,3))),"Repair Parts",IF(OR(INT(LEFT(A324,3))=155,INT(LEFT(A324,3))&gt;159),"Repair Parts",IF(INT(LEFT(A324,3))=150,"Tires","UNKNOWN")))))</f>
        <v/>
      </c>
      <c r="Q324" t="str">
        <f t="shared" si="11"/>
        <v/>
      </c>
    </row>
    <row r="325" spans="1:17" x14ac:dyDescent="0.2">
      <c r="A325" s="217"/>
      <c r="B325" s="217"/>
      <c r="C325" s="218"/>
      <c r="D325" s="219"/>
      <c r="E325" s="220"/>
      <c r="F325" t="str">
        <f t="shared" si="12"/>
        <v/>
      </c>
      <c r="Q325" t="str">
        <f t="shared" si="11"/>
        <v/>
      </c>
    </row>
    <row r="326" spans="1:17" x14ac:dyDescent="0.2">
      <c r="A326" s="217"/>
      <c r="B326" s="217"/>
      <c r="C326" s="218"/>
      <c r="D326" s="219"/>
      <c r="E326" s="220"/>
      <c r="F326" t="str">
        <f t="shared" si="12"/>
        <v/>
      </c>
      <c r="Q326" t="str">
        <f t="shared" si="11"/>
        <v/>
      </c>
    </row>
    <row r="327" spans="1:17" x14ac:dyDescent="0.2">
      <c r="A327" s="217"/>
      <c r="B327" s="217"/>
      <c r="C327" s="218"/>
      <c r="D327" s="219"/>
      <c r="E327" s="220"/>
      <c r="F327" t="str">
        <f t="shared" si="12"/>
        <v/>
      </c>
      <c r="Q327" t="str">
        <f t="shared" si="11"/>
        <v/>
      </c>
    </row>
    <row r="328" spans="1:17" x14ac:dyDescent="0.2">
      <c r="A328" s="217"/>
      <c r="B328" s="217"/>
      <c r="C328" s="218"/>
      <c r="D328" s="219"/>
      <c r="E328" s="220"/>
      <c r="F328" t="str">
        <f t="shared" si="12"/>
        <v/>
      </c>
      <c r="Q328" t="str">
        <f t="shared" si="11"/>
        <v/>
      </c>
    </row>
    <row r="329" spans="1:17" x14ac:dyDescent="0.2">
      <c r="A329" s="217"/>
      <c r="B329" s="217"/>
      <c r="C329" s="218"/>
      <c r="D329" s="219"/>
      <c r="E329" s="220"/>
      <c r="F329" t="str">
        <f t="shared" si="12"/>
        <v/>
      </c>
      <c r="Q329" t="str">
        <f t="shared" si="11"/>
        <v/>
      </c>
    </row>
    <row r="330" spans="1:17" x14ac:dyDescent="0.2">
      <c r="A330" s="217"/>
      <c r="B330" s="217"/>
      <c r="C330" s="218"/>
      <c r="D330" s="219"/>
      <c r="E330" s="220"/>
      <c r="F330" t="str">
        <f t="shared" si="12"/>
        <v/>
      </c>
      <c r="Q330" t="str">
        <f t="shared" si="11"/>
        <v/>
      </c>
    </row>
    <row r="331" spans="1:17" x14ac:dyDescent="0.2">
      <c r="A331" s="217"/>
      <c r="B331" s="217"/>
      <c r="C331" s="218"/>
      <c r="D331" s="219"/>
      <c r="E331" s="220"/>
      <c r="F331" t="str">
        <f t="shared" si="12"/>
        <v/>
      </c>
      <c r="Q331" t="str">
        <f t="shared" si="11"/>
        <v/>
      </c>
    </row>
    <row r="332" spans="1:17" x14ac:dyDescent="0.2">
      <c r="A332" s="217"/>
      <c r="B332" s="217"/>
      <c r="C332" s="218"/>
      <c r="D332" s="219"/>
      <c r="E332" s="220"/>
      <c r="F332" t="str">
        <f t="shared" si="12"/>
        <v/>
      </c>
      <c r="Q332" t="str">
        <f t="shared" si="11"/>
        <v/>
      </c>
    </row>
    <row r="333" spans="1:17" x14ac:dyDescent="0.2">
      <c r="A333" s="217"/>
      <c r="B333" s="217"/>
      <c r="C333" s="218"/>
      <c r="D333" s="219"/>
      <c r="E333" s="220"/>
      <c r="F333" t="str">
        <f t="shared" si="12"/>
        <v/>
      </c>
      <c r="Q333" t="str">
        <f t="shared" si="11"/>
        <v/>
      </c>
    </row>
    <row r="334" spans="1:17" x14ac:dyDescent="0.2">
      <c r="A334" s="217"/>
      <c r="B334" s="217"/>
      <c r="C334" s="218"/>
      <c r="D334" s="219"/>
      <c r="E334" s="220"/>
      <c r="F334" t="str">
        <f t="shared" si="12"/>
        <v/>
      </c>
      <c r="Q334" t="str">
        <f t="shared" si="11"/>
        <v/>
      </c>
    </row>
    <row r="335" spans="1:17" x14ac:dyDescent="0.2">
      <c r="A335" s="217"/>
      <c r="B335" s="217"/>
      <c r="C335" s="218"/>
      <c r="D335" s="219"/>
      <c r="E335" s="220"/>
      <c r="F335" t="str">
        <f t="shared" si="12"/>
        <v/>
      </c>
      <c r="Q335" t="str">
        <f t="shared" si="11"/>
        <v/>
      </c>
    </row>
    <row r="336" spans="1:17" x14ac:dyDescent="0.2">
      <c r="A336" s="217"/>
      <c r="B336" s="217"/>
      <c r="C336" s="218"/>
      <c r="D336" s="219"/>
      <c r="E336" s="220"/>
      <c r="F336" t="str">
        <f t="shared" si="12"/>
        <v/>
      </c>
      <c r="Q336" t="str">
        <f t="shared" si="11"/>
        <v/>
      </c>
    </row>
    <row r="337" spans="1:17" x14ac:dyDescent="0.2">
      <c r="A337" s="217"/>
      <c r="B337" s="217"/>
      <c r="C337" s="218"/>
      <c r="D337" s="219"/>
      <c r="E337" s="220"/>
      <c r="F337" t="str">
        <f t="shared" si="12"/>
        <v/>
      </c>
      <c r="Q337" t="str">
        <f t="shared" si="11"/>
        <v/>
      </c>
    </row>
    <row r="338" spans="1:17" x14ac:dyDescent="0.2">
      <c r="A338" s="217"/>
      <c r="B338" s="217"/>
      <c r="C338" s="218"/>
      <c r="D338" s="219"/>
      <c r="E338" s="220"/>
      <c r="F338" t="str">
        <f t="shared" si="12"/>
        <v/>
      </c>
      <c r="Q338" t="str">
        <f t="shared" si="11"/>
        <v/>
      </c>
    </row>
    <row r="339" spans="1:17" x14ac:dyDescent="0.2">
      <c r="A339" s="217"/>
      <c r="B339" s="217"/>
      <c r="C339" s="218"/>
      <c r="D339" s="219"/>
      <c r="E339" s="220"/>
      <c r="F339" t="str">
        <f t="shared" si="12"/>
        <v/>
      </c>
      <c r="Q339" t="str">
        <f t="shared" si="11"/>
        <v/>
      </c>
    </row>
    <row r="340" spans="1:17" x14ac:dyDescent="0.2">
      <c r="A340" s="217"/>
      <c r="B340" s="217"/>
      <c r="C340" s="218"/>
      <c r="D340" s="219"/>
      <c r="E340" s="220"/>
      <c r="F340" t="str">
        <f t="shared" si="12"/>
        <v/>
      </c>
      <c r="Q340" t="str">
        <f t="shared" si="11"/>
        <v/>
      </c>
    </row>
    <row r="341" spans="1:17" x14ac:dyDescent="0.2">
      <c r="A341" s="217"/>
      <c r="B341" s="217"/>
      <c r="C341" s="218"/>
      <c r="D341" s="219"/>
      <c r="E341" s="220"/>
      <c r="F341" t="str">
        <f t="shared" si="12"/>
        <v/>
      </c>
      <c r="Q341" t="str">
        <f t="shared" si="11"/>
        <v/>
      </c>
    </row>
    <row r="342" spans="1:17" x14ac:dyDescent="0.2">
      <c r="A342" s="217"/>
      <c r="B342" s="217"/>
      <c r="C342" s="218"/>
      <c r="D342" s="219"/>
      <c r="E342" s="220"/>
      <c r="F342" t="str">
        <f t="shared" si="12"/>
        <v/>
      </c>
      <c r="Q342" t="str">
        <f t="shared" si="11"/>
        <v/>
      </c>
    </row>
    <row r="343" spans="1:17" x14ac:dyDescent="0.2">
      <c r="A343" s="217"/>
      <c r="B343" s="217"/>
      <c r="C343" s="218"/>
      <c r="D343" s="219"/>
      <c r="E343" s="220"/>
      <c r="F343" t="str">
        <f t="shared" si="12"/>
        <v/>
      </c>
      <c r="Q343" t="str">
        <f t="shared" si="11"/>
        <v/>
      </c>
    </row>
    <row r="344" spans="1:17" x14ac:dyDescent="0.2">
      <c r="A344" s="217"/>
      <c r="B344" s="217"/>
      <c r="C344" s="218"/>
      <c r="D344" s="219"/>
      <c r="E344" s="220"/>
      <c r="F344" t="str">
        <f t="shared" si="12"/>
        <v/>
      </c>
      <c r="Q344" t="str">
        <f t="shared" si="11"/>
        <v/>
      </c>
    </row>
    <row r="345" spans="1:17" x14ac:dyDescent="0.2">
      <c r="A345" s="217"/>
      <c r="B345" s="217"/>
      <c r="C345" s="218"/>
      <c r="D345" s="219"/>
      <c r="E345" s="220"/>
      <c r="F345" t="str">
        <f t="shared" si="12"/>
        <v/>
      </c>
      <c r="Q345" t="str">
        <f t="shared" si="11"/>
        <v/>
      </c>
    </row>
    <row r="346" spans="1:17" x14ac:dyDescent="0.2">
      <c r="A346" s="217"/>
      <c r="B346" s="217"/>
      <c r="C346" s="218"/>
      <c r="D346" s="219"/>
      <c r="E346" s="220"/>
      <c r="F346" t="str">
        <f t="shared" si="12"/>
        <v/>
      </c>
      <c r="Q346" t="str">
        <f t="shared" si="11"/>
        <v/>
      </c>
    </row>
    <row r="347" spans="1:17" x14ac:dyDescent="0.2">
      <c r="A347" s="217"/>
      <c r="B347" s="217"/>
      <c r="C347" s="218"/>
      <c r="D347" s="219"/>
      <c r="E347" s="220"/>
      <c r="F347" t="str">
        <f t="shared" si="12"/>
        <v/>
      </c>
      <c r="Q347" t="str">
        <f t="shared" si="11"/>
        <v/>
      </c>
    </row>
    <row r="348" spans="1:17" x14ac:dyDescent="0.2">
      <c r="A348" s="217"/>
      <c r="B348" s="217"/>
      <c r="C348" s="218"/>
      <c r="D348" s="219"/>
      <c r="E348" s="220"/>
      <c r="F348" t="str">
        <f t="shared" si="12"/>
        <v/>
      </c>
      <c r="Q348" t="str">
        <f t="shared" si="11"/>
        <v/>
      </c>
    </row>
    <row r="349" spans="1:17" x14ac:dyDescent="0.2">
      <c r="A349" s="217"/>
      <c r="B349" s="217"/>
      <c r="C349" s="218"/>
      <c r="D349" s="219"/>
      <c r="E349" s="220"/>
      <c r="F349" t="str">
        <f t="shared" si="12"/>
        <v/>
      </c>
      <c r="Q349" t="str">
        <f t="shared" si="11"/>
        <v/>
      </c>
    </row>
    <row r="350" spans="1:17" x14ac:dyDescent="0.2">
      <c r="A350" s="217"/>
      <c r="B350" s="217"/>
      <c r="C350" s="218"/>
      <c r="D350" s="219"/>
      <c r="E350" s="220"/>
      <c r="F350" t="str">
        <f t="shared" si="12"/>
        <v/>
      </c>
      <c r="Q350" t="str">
        <f t="shared" si="11"/>
        <v/>
      </c>
    </row>
    <row r="351" spans="1:17" x14ac:dyDescent="0.2">
      <c r="A351" s="217"/>
      <c r="B351" s="217"/>
      <c r="C351" s="218"/>
      <c r="D351" s="219"/>
      <c r="E351" s="220"/>
      <c r="F351" t="str">
        <f t="shared" si="12"/>
        <v/>
      </c>
      <c r="Q351" t="str">
        <f t="shared" si="11"/>
        <v/>
      </c>
    </row>
    <row r="352" spans="1:17" x14ac:dyDescent="0.2">
      <c r="A352" s="217"/>
      <c r="B352" s="217"/>
      <c r="C352" s="218"/>
      <c r="D352" s="219"/>
      <c r="E352" s="220"/>
      <c r="F352" t="str">
        <f t="shared" si="12"/>
        <v/>
      </c>
      <c r="Q352" t="str">
        <f t="shared" si="11"/>
        <v/>
      </c>
    </row>
    <row r="353" spans="1:17" x14ac:dyDescent="0.2">
      <c r="A353" s="217"/>
      <c r="B353" s="217"/>
      <c r="C353" s="218"/>
      <c r="D353" s="219"/>
      <c r="E353" s="220"/>
      <c r="F353" t="str">
        <f t="shared" si="12"/>
        <v/>
      </c>
      <c r="Q353" t="str">
        <f t="shared" si="11"/>
        <v/>
      </c>
    </row>
    <row r="354" spans="1:17" x14ac:dyDescent="0.2">
      <c r="A354" s="217"/>
      <c r="B354" s="217"/>
      <c r="C354" s="218"/>
      <c r="D354" s="219"/>
      <c r="E354" s="220"/>
      <c r="F354" t="str">
        <f t="shared" si="12"/>
        <v/>
      </c>
      <c r="Q354" t="str">
        <f t="shared" si="11"/>
        <v/>
      </c>
    </row>
    <row r="355" spans="1:17" x14ac:dyDescent="0.2">
      <c r="A355" s="217"/>
      <c r="B355" s="217"/>
      <c r="C355" s="218"/>
      <c r="D355" s="219"/>
      <c r="E355" s="220"/>
      <c r="F355" t="str">
        <f t="shared" si="12"/>
        <v/>
      </c>
      <c r="Q355" t="str">
        <f t="shared" si="11"/>
        <v/>
      </c>
    </row>
    <row r="356" spans="1:17" x14ac:dyDescent="0.2">
      <c r="A356" s="217"/>
      <c r="B356" s="217"/>
      <c r="C356" s="218"/>
      <c r="D356" s="219"/>
      <c r="E356" s="220"/>
      <c r="F356" t="str">
        <f t="shared" si="12"/>
        <v/>
      </c>
      <c r="Q356" t="str">
        <f t="shared" si="11"/>
        <v/>
      </c>
    </row>
    <row r="357" spans="1:17" x14ac:dyDescent="0.2">
      <c r="A357" s="217"/>
      <c r="B357" s="217"/>
      <c r="C357" s="218"/>
      <c r="D357" s="219"/>
      <c r="E357" s="220"/>
      <c r="F357" t="str">
        <f t="shared" si="12"/>
        <v/>
      </c>
      <c r="Q357" t="str">
        <f t="shared" si="11"/>
        <v/>
      </c>
    </row>
    <row r="358" spans="1:17" x14ac:dyDescent="0.2">
      <c r="A358" s="217"/>
      <c r="B358" s="217"/>
      <c r="C358" s="218"/>
      <c r="D358" s="219"/>
      <c r="E358" s="220"/>
      <c r="F358" t="str">
        <f t="shared" si="12"/>
        <v/>
      </c>
      <c r="Q358" t="str">
        <f t="shared" si="11"/>
        <v/>
      </c>
    </row>
    <row r="359" spans="1:17" x14ac:dyDescent="0.2">
      <c r="A359" s="217"/>
      <c r="B359" s="217"/>
      <c r="C359" s="218"/>
      <c r="D359" s="219"/>
      <c r="E359" s="220"/>
      <c r="F359" t="str">
        <f t="shared" si="12"/>
        <v/>
      </c>
      <c r="Q359" t="str">
        <f t="shared" si="11"/>
        <v/>
      </c>
    </row>
    <row r="360" spans="1:17" x14ac:dyDescent="0.2">
      <c r="A360" s="217"/>
      <c r="B360" s="217"/>
      <c r="C360" s="218"/>
      <c r="D360" s="219"/>
      <c r="E360" s="220"/>
      <c r="F360" t="str">
        <f t="shared" si="12"/>
        <v/>
      </c>
      <c r="Q360" t="str">
        <f t="shared" si="11"/>
        <v/>
      </c>
    </row>
    <row r="361" spans="1:17" x14ac:dyDescent="0.2">
      <c r="A361" s="217"/>
      <c r="B361" s="217"/>
      <c r="C361" s="218"/>
      <c r="D361" s="219"/>
      <c r="E361" s="220"/>
      <c r="F361" t="str">
        <f t="shared" si="12"/>
        <v/>
      </c>
      <c r="Q361" t="str">
        <f t="shared" si="11"/>
        <v/>
      </c>
    </row>
    <row r="362" spans="1:17" x14ac:dyDescent="0.2">
      <c r="A362" s="217"/>
      <c r="B362" s="217"/>
      <c r="C362" s="218"/>
      <c r="D362" s="219"/>
      <c r="E362" s="220"/>
      <c r="F362" t="str">
        <f t="shared" si="12"/>
        <v/>
      </c>
      <c r="Q362" t="str">
        <f t="shared" si="11"/>
        <v/>
      </c>
    </row>
    <row r="363" spans="1:17" x14ac:dyDescent="0.2">
      <c r="A363" s="217"/>
      <c r="B363" s="217"/>
      <c r="C363" s="218"/>
      <c r="D363" s="219"/>
      <c r="E363" s="220"/>
      <c r="F363" t="str">
        <f t="shared" si="12"/>
        <v/>
      </c>
      <c r="Q363" t="str">
        <f t="shared" si="11"/>
        <v/>
      </c>
    </row>
    <row r="364" spans="1:17" x14ac:dyDescent="0.2">
      <c r="A364" s="217"/>
      <c r="B364" s="217"/>
      <c r="C364" s="218"/>
      <c r="D364" s="219"/>
      <c r="E364" s="220"/>
      <c r="F364" t="str">
        <f t="shared" si="12"/>
        <v/>
      </c>
      <c r="Q364" t="str">
        <f t="shared" si="11"/>
        <v/>
      </c>
    </row>
    <row r="365" spans="1:17" x14ac:dyDescent="0.2">
      <c r="A365" s="217"/>
      <c r="B365" s="217"/>
      <c r="C365" s="218"/>
      <c r="D365" s="219"/>
      <c r="E365" s="220"/>
      <c r="F365" t="str">
        <f t="shared" si="12"/>
        <v/>
      </c>
      <c r="Q365" t="str">
        <f t="shared" si="11"/>
        <v/>
      </c>
    </row>
    <row r="366" spans="1:17" x14ac:dyDescent="0.2">
      <c r="A366" s="217"/>
      <c r="B366" s="217"/>
      <c r="C366" s="218"/>
      <c r="D366" s="219"/>
      <c r="E366" s="220"/>
      <c r="F366" t="str">
        <f t="shared" si="12"/>
        <v/>
      </c>
      <c r="Q366" t="str">
        <f t="shared" si="11"/>
        <v/>
      </c>
    </row>
    <row r="367" spans="1:17" x14ac:dyDescent="0.2">
      <c r="A367" s="217"/>
      <c r="B367" s="217"/>
      <c r="C367" s="218"/>
      <c r="D367" s="219"/>
      <c r="E367" s="220"/>
      <c r="F367" t="str">
        <f t="shared" si="12"/>
        <v/>
      </c>
      <c r="Q367" t="str">
        <f t="shared" si="11"/>
        <v/>
      </c>
    </row>
    <row r="368" spans="1:17" x14ac:dyDescent="0.2">
      <c r="A368" s="217"/>
      <c r="B368" s="217"/>
      <c r="C368" s="218"/>
      <c r="D368" s="219"/>
      <c r="E368" s="220"/>
      <c r="F368" t="str">
        <f t="shared" si="12"/>
        <v/>
      </c>
      <c r="Q368" t="str">
        <f t="shared" si="11"/>
        <v/>
      </c>
    </row>
    <row r="369" spans="1:17" x14ac:dyDescent="0.2">
      <c r="A369" s="217"/>
      <c r="B369" s="217"/>
      <c r="C369" s="218"/>
      <c r="D369" s="219"/>
      <c r="E369" s="220"/>
      <c r="F369" t="str">
        <f t="shared" si="12"/>
        <v/>
      </c>
      <c r="Q369" t="str">
        <f t="shared" si="11"/>
        <v/>
      </c>
    </row>
    <row r="370" spans="1:17" x14ac:dyDescent="0.2">
      <c r="A370" s="217"/>
      <c r="B370" s="217"/>
      <c r="C370" s="218"/>
      <c r="D370" s="219"/>
      <c r="E370" s="220"/>
      <c r="F370" t="str">
        <f t="shared" si="12"/>
        <v/>
      </c>
      <c r="Q370" t="str">
        <f t="shared" si="11"/>
        <v/>
      </c>
    </row>
    <row r="371" spans="1:17" x14ac:dyDescent="0.2">
      <c r="A371" s="217"/>
      <c r="B371" s="217"/>
      <c r="C371" s="218"/>
      <c r="D371" s="219"/>
      <c r="E371" s="220"/>
      <c r="F371" t="str">
        <f t="shared" si="12"/>
        <v/>
      </c>
      <c r="Q371" t="str">
        <f t="shared" si="11"/>
        <v/>
      </c>
    </row>
    <row r="372" spans="1:17" x14ac:dyDescent="0.2">
      <c r="A372" s="217"/>
      <c r="B372" s="217"/>
      <c r="C372" s="218"/>
      <c r="D372" s="219"/>
      <c r="E372" s="220"/>
      <c r="F372" t="str">
        <f t="shared" si="12"/>
        <v/>
      </c>
      <c r="Q372" t="str">
        <f t="shared" si="11"/>
        <v/>
      </c>
    </row>
    <row r="373" spans="1:17" x14ac:dyDescent="0.2">
      <c r="A373" s="217"/>
      <c r="B373" s="217"/>
      <c r="C373" s="218"/>
      <c r="D373" s="219"/>
      <c r="E373" s="220"/>
      <c r="F373" t="str">
        <f t="shared" si="12"/>
        <v/>
      </c>
      <c r="Q373" t="str">
        <f t="shared" si="11"/>
        <v/>
      </c>
    </row>
    <row r="374" spans="1:17" x14ac:dyDescent="0.2">
      <c r="A374" s="217"/>
      <c r="B374" s="217"/>
      <c r="C374" s="218"/>
      <c r="D374" s="219"/>
      <c r="E374" s="220"/>
      <c r="F374" t="str">
        <f t="shared" si="12"/>
        <v/>
      </c>
      <c r="Q374" t="str">
        <f t="shared" si="11"/>
        <v/>
      </c>
    </row>
    <row r="375" spans="1:17" x14ac:dyDescent="0.2">
      <c r="A375" s="217"/>
      <c r="B375" s="217"/>
      <c r="C375" s="218"/>
      <c r="D375" s="219"/>
      <c r="E375" s="220"/>
      <c r="F375" t="str">
        <f t="shared" si="12"/>
        <v/>
      </c>
      <c r="Q375" t="str">
        <f t="shared" si="11"/>
        <v/>
      </c>
    </row>
    <row r="376" spans="1:17" x14ac:dyDescent="0.2">
      <c r="A376" s="217"/>
      <c r="B376" s="217"/>
      <c r="C376" s="218"/>
      <c r="D376" s="219"/>
      <c r="E376" s="220"/>
      <c r="F376" t="str">
        <f t="shared" si="12"/>
        <v/>
      </c>
      <c r="Q376" t="str">
        <f t="shared" si="11"/>
        <v/>
      </c>
    </row>
    <row r="377" spans="1:17" x14ac:dyDescent="0.2">
      <c r="A377" s="217"/>
      <c r="B377" s="217"/>
      <c r="C377" s="218"/>
      <c r="D377" s="219"/>
      <c r="E377" s="220"/>
      <c r="F377" t="str">
        <f t="shared" si="12"/>
        <v/>
      </c>
      <c r="Q377" t="str">
        <f t="shared" si="11"/>
        <v/>
      </c>
    </row>
    <row r="378" spans="1:17" x14ac:dyDescent="0.2">
      <c r="A378" s="217"/>
      <c r="B378" s="217"/>
      <c r="C378" s="218"/>
      <c r="D378" s="219"/>
      <c r="E378" s="220"/>
      <c r="F378" t="str">
        <f t="shared" si="12"/>
        <v/>
      </c>
      <c r="Q378" t="str">
        <f t="shared" si="11"/>
        <v/>
      </c>
    </row>
    <row r="379" spans="1:17" x14ac:dyDescent="0.2">
      <c r="A379" s="217"/>
      <c r="B379" s="217"/>
      <c r="C379" s="218"/>
      <c r="D379" s="219"/>
      <c r="E379" s="220"/>
      <c r="F379" t="str">
        <f t="shared" si="12"/>
        <v/>
      </c>
      <c r="Q379" t="str">
        <f t="shared" si="11"/>
        <v/>
      </c>
    </row>
    <row r="380" spans="1:17" x14ac:dyDescent="0.2">
      <c r="A380" s="217"/>
      <c r="B380" s="217"/>
      <c r="C380" s="218"/>
      <c r="D380" s="219"/>
      <c r="E380" s="220"/>
      <c r="F380" t="str">
        <f t="shared" si="12"/>
        <v/>
      </c>
      <c r="Q380" t="str">
        <f t="shared" si="11"/>
        <v/>
      </c>
    </row>
    <row r="381" spans="1:17" x14ac:dyDescent="0.2">
      <c r="A381" s="217"/>
      <c r="B381" s="217"/>
      <c r="C381" s="218"/>
      <c r="D381" s="219"/>
      <c r="E381" s="220"/>
      <c r="F381" t="str">
        <f t="shared" si="12"/>
        <v/>
      </c>
      <c r="Q381" t="str">
        <f t="shared" si="11"/>
        <v/>
      </c>
    </row>
    <row r="382" spans="1:17" x14ac:dyDescent="0.2">
      <c r="A382" s="217"/>
      <c r="B382" s="217"/>
      <c r="C382" s="218"/>
      <c r="D382" s="219"/>
      <c r="E382" s="220"/>
      <c r="F382" t="str">
        <f t="shared" si="12"/>
        <v/>
      </c>
      <c r="Q382" t="str">
        <f t="shared" si="11"/>
        <v/>
      </c>
    </row>
    <row r="383" spans="1:17" x14ac:dyDescent="0.2">
      <c r="A383" s="217"/>
      <c r="B383" s="217"/>
      <c r="C383" s="218"/>
      <c r="D383" s="219"/>
      <c r="E383" s="220"/>
      <c r="F383" t="str">
        <f t="shared" si="12"/>
        <v/>
      </c>
      <c r="Q383" t="str">
        <f t="shared" si="11"/>
        <v/>
      </c>
    </row>
    <row r="384" spans="1:17" x14ac:dyDescent="0.2">
      <c r="A384" s="217"/>
      <c r="B384" s="217"/>
      <c r="C384" s="218"/>
      <c r="D384" s="219"/>
      <c r="E384" s="220"/>
      <c r="F384" t="str">
        <f t="shared" si="12"/>
        <v/>
      </c>
      <c r="Q384" t="str">
        <f t="shared" si="11"/>
        <v/>
      </c>
    </row>
    <row r="385" spans="1:17" x14ac:dyDescent="0.2">
      <c r="A385" s="217"/>
      <c r="B385" s="217"/>
      <c r="C385" s="218"/>
      <c r="D385" s="219"/>
      <c r="E385" s="220"/>
      <c r="F385" t="str">
        <f t="shared" si="12"/>
        <v/>
      </c>
      <c r="Q385" t="str">
        <f t="shared" si="11"/>
        <v/>
      </c>
    </row>
    <row r="386" spans="1:17" x14ac:dyDescent="0.2">
      <c r="A386" s="217"/>
      <c r="B386" s="217"/>
      <c r="C386" s="218"/>
      <c r="D386" s="219"/>
      <c r="E386" s="220"/>
      <c r="F386" t="str">
        <f t="shared" si="12"/>
        <v/>
      </c>
      <c r="Q386" t="str">
        <f t="shared" si="11"/>
        <v/>
      </c>
    </row>
    <row r="387" spans="1:17" x14ac:dyDescent="0.2">
      <c r="A387" s="217"/>
      <c r="B387" s="217"/>
      <c r="C387" s="218"/>
      <c r="D387" s="219"/>
      <c r="E387" s="220"/>
      <c r="F387" t="str">
        <f t="shared" si="12"/>
        <v/>
      </c>
      <c r="Q387" t="str">
        <f t="shared" ref="Q387:Q450" si="13">IF(ISERROR(INT(LEFT(A387,3))),"",IF(INT(LEFT(A387,3))=159,IF(AND(INT(LEFT(A387,3))=159,INT(A387)&lt;&gt;159000098,INT(A387)&lt;&gt;159000099,OR(AND(INT(A387)&gt;=159000000,INT(A387)&lt;=159000051),INT(A387)&gt;159000062)),"Oil",IF(INT(A387)=159000054,"Diesel",IF(INT(A387)=159000055,"Gasoline",IF(INT(LEFT(A387,3))=159,"Other Fuels / DEF")))),""))</f>
        <v/>
      </c>
    </row>
    <row r="388" spans="1:17" x14ac:dyDescent="0.2">
      <c r="A388" s="217"/>
      <c r="B388" s="217"/>
      <c r="C388" s="218"/>
      <c r="D388" s="219"/>
      <c r="E388" s="220"/>
      <c r="F388" t="str">
        <f t="shared" ref="F388:F451" si="14">IF(ISBLANK(A388),"",IF(Q388&lt;&gt;"",Q388,IF(ISERROR(INT(LEFT(A388,3))),"Repair Parts",IF(OR(INT(LEFT(A388,3))=155,INT(LEFT(A388,3))&gt;159),"Repair Parts",IF(INT(LEFT(A388,3))=150,"Tires","UNKNOWN")))))</f>
        <v/>
      </c>
      <c r="Q388" t="str">
        <f t="shared" si="13"/>
        <v/>
      </c>
    </row>
    <row r="389" spans="1:17" x14ac:dyDescent="0.2">
      <c r="A389" s="217"/>
      <c r="B389" s="217"/>
      <c r="C389" s="218"/>
      <c r="D389" s="219"/>
      <c r="E389" s="220"/>
      <c r="F389" t="str">
        <f t="shared" si="14"/>
        <v/>
      </c>
      <c r="Q389" t="str">
        <f t="shared" si="13"/>
        <v/>
      </c>
    </row>
    <row r="390" spans="1:17" x14ac:dyDescent="0.2">
      <c r="A390" s="217"/>
      <c r="B390" s="217"/>
      <c r="C390" s="218"/>
      <c r="D390" s="219"/>
      <c r="E390" s="220"/>
      <c r="F390" t="str">
        <f t="shared" si="14"/>
        <v/>
      </c>
      <c r="Q390" t="str">
        <f t="shared" si="13"/>
        <v/>
      </c>
    </row>
    <row r="391" spans="1:17" x14ac:dyDescent="0.2">
      <c r="A391" s="217"/>
      <c r="B391" s="217"/>
      <c r="C391" s="218"/>
      <c r="D391" s="219"/>
      <c r="E391" s="220"/>
      <c r="F391" t="str">
        <f t="shared" si="14"/>
        <v/>
      </c>
      <c r="Q391" t="str">
        <f t="shared" si="13"/>
        <v/>
      </c>
    </row>
    <row r="392" spans="1:17" x14ac:dyDescent="0.2">
      <c r="A392" s="217"/>
      <c r="B392" s="217"/>
      <c r="C392" s="218"/>
      <c r="D392" s="219"/>
      <c r="E392" s="220"/>
      <c r="F392" t="str">
        <f t="shared" si="14"/>
        <v/>
      </c>
      <c r="Q392" t="str">
        <f t="shared" si="13"/>
        <v/>
      </c>
    </row>
    <row r="393" spans="1:17" x14ac:dyDescent="0.2">
      <c r="A393" s="217"/>
      <c r="B393" s="217"/>
      <c r="C393" s="218"/>
      <c r="D393" s="219"/>
      <c r="E393" s="220"/>
      <c r="F393" t="str">
        <f t="shared" si="14"/>
        <v/>
      </c>
      <c r="Q393" t="str">
        <f t="shared" si="13"/>
        <v/>
      </c>
    </row>
    <row r="394" spans="1:17" x14ac:dyDescent="0.2">
      <c r="A394" s="217"/>
      <c r="B394" s="217"/>
      <c r="C394" s="218"/>
      <c r="D394" s="219"/>
      <c r="E394" s="220"/>
      <c r="F394" t="str">
        <f t="shared" si="14"/>
        <v/>
      </c>
      <c r="Q394" t="str">
        <f t="shared" si="13"/>
        <v/>
      </c>
    </row>
    <row r="395" spans="1:17" x14ac:dyDescent="0.2">
      <c r="A395" s="217"/>
      <c r="B395" s="217"/>
      <c r="C395" s="218"/>
      <c r="D395" s="219"/>
      <c r="E395" s="220"/>
      <c r="F395" t="str">
        <f t="shared" si="14"/>
        <v/>
      </c>
      <c r="Q395" t="str">
        <f t="shared" si="13"/>
        <v/>
      </c>
    </row>
    <row r="396" spans="1:17" x14ac:dyDescent="0.2">
      <c r="A396" s="217"/>
      <c r="B396" s="217"/>
      <c r="C396" s="218"/>
      <c r="D396" s="219"/>
      <c r="E396" s="220"/>
      <c r="F396" t="str">
        <f t="shared" si="14"/>
        <v/>
      </c>
      <c r="Q396" t="str">
        <f t="shared" si="13"/>
        <v/>
      </c>
    </row>
    <row r="397" spans="1:17" x14ac:dyDescent="0.2">
      <c r="A397" s="217"/>
      <c r="B397" s="217"/>
      <c r="C397" s="218"/>
      <c r="D397" s="219"/>
      <c r="E397" s="220"/>
      <c r="F397" t="str">
        <f t="shared" si="14"/>
        <v/>
      </c>
      <c r="Q397" t="str">
        <f t="shared" si="13"/>
        <v/>
      </c>
    </row>
    <row r="398" spans="1:17" x14ac:dyDescent="0.2">
      <c r="A398" s="217"/>
      <c r="B398" s="217"/>
      <c r="C398" s="218"/>
      <c r="D398" s="219"/>
      <c r="E398" s="220"/>
      <c r="F398" t="str">
        <f t="shared" si="14"/>
        <v/>
      </c>
      <c r="Q398" t="str">
        <f t="shared" si="13"/>
        <v/>
      </c>
    </row>
    <row r="399" spans="1:17" x14ac:dyDescent="0.2">
      <c r="A399" s="217"/>
      <c r="B399" s="217"/>
      <c r="C399" s="218"/>
      <c r="D399" s="219"/>
      <c r="E399" s="220"/>
      <c r="F399" t="str">
        <f t="shared" si="14"/>
        <v/>
      </c>
      <c r="Q399" t="str">
        <f t="shared" si="13"/>
        <v/>
      </c>
    </row>
    <row r="400" spans="1:17" x14ac:dyDescent="0.2">
      <c r="A400" s="217"/>
      <c r="B400" s="217"/>
      <c r="C400" s="218"/>
      <c r="D400" s="219"/>
      <c r="E400" s="220"/>
      <c r="F400" t="str">
        <f t="shared" si="14"/>
        <v/>
      </c>
      <c r="Q400" t="str">
        <f t="shared" si="13"/>
        <v/>
      </c>
    </row>
    <row r="401" spans="1:17" x14ac:dyDescent="0.2">
      <c r="A401" s="217"/>
      <c r="B401" s="217"/>
      <c r="C401" s="218"/>
      <c r="D401" s="219"/>
      <c r="E401" s="220"/>
      <c r="F401" t="str">
        <f t="shared" si="14"/>
        <v/>
      </c>
      <c r="Q401" t="str">
        <f t="shared" si="13"/>
        <v/>
      </c>
    </row>
    <row r="402" spans="1:17" x14ac:dyDescent="0.2">
      <c r="A402" s="217"/>
      <c r="B402" s="217"/>
      <c r="C402" s="218"/>
      <c r="D402" s="219"/>
      <c r="E402" s="220"/>
      <c r="F402" t="str">
        <f t="shared" si="14"/>
        <v/>
      </c>
      <c r="Q402" t="str">
        <f t="shared" si="13"/>
        <v/>
      </c>
    </row>
    <row r="403" spans="1:17" x14ac:dyDescent="0.2">
      <c r="A403" s="217"/>
      <c r="B403" s="217"/>
      <c r="C403" s="218"/>
      <c r="D403" s="219"/>
      <c r="E403" s="220"/>
      <c r="F403" t="str">
        <f t="shared" si="14"/>
        <v/>
      </c>
      <c r="Q403" t="str">
        <f t="shared" si="13"/>
        <v/>
      </c>
    </row>
    <row r="404" spans="1:17" x14ac:dyDescent="0.2">
      <c r="A404" s="217"/>
      <c r="B404" s="217"/>
      <c r="C404" s="218"/>
      <c r="D404" s="219"/>
      <c r="E404" s="220"/>
      <c r="F404" t="str">
        <f t="shared" si="14"/>
        <v/>
      </c>
      <c r="Q404" t="str">
        <f t="shared" si="13"/>
        <v/>
      </c>
    </row>
    <row r="405" spans="1:17" x14ac:dyDescent="0.2">
      <c r="A405" s="217"/>
      <c r="B405" s="217"/>
      <c r="C405" s="218"/>
      <c r="D405" s="219"/>
      <c r="E405" s="220"/>
      <c r="F405" t="str">
        <f t="shared" si="14"/>
        <v/>
      </c>
      <c r="Q405" t="str">
        <f t="shared" si="13"/>
        <v/>
      </c>
    </row>
    <row r="406" spans="1:17" x14ac:dyDescent="0.2">
      <c r="A406" s="217"/>
      <c r="B406" s="217"/>
      <c r="C406" s="218"/>
      <c r="D406" s="219"/>
      <c r="E406" s="220"/>
      <c r="F406" t="str">
        <f t="shared" si="14"/>
        <v/>
      </c>
      <c r="Q406" t="str">
        <f t="shared" si="13"/>
        <v/>
      </c>
    </row>
    <row r="407" spans="1:17" x14ac:dyDescent="0.2">
      <c r="A407" s="217"/>
      <c r="B407" s="217"/>
      <c r="C407" s="218"/>
      <c r="D407" s="219"/>
      <c r="E407" s="220"/>
      <c r="F407" t="str">
        <f t="shared" si="14"/>
        <v/>
      </c>
      <c r="Q407" t="str">
        <f t="shared" si="13"/>
        <v/>
      </c>
    </row>
    <row r="408" spans="1:17" x14ac:dyDescent="0.2">
      <c r="A408" s="217"/>
      <c r="B408" s="217"/>
      <c r="C408" s="218"/>
      <c r="D408" s="219"/>
      <c r="E408" s="220"/>
      <c r="F408" t="str">
        <f t="shared" si="14"/>
        <v/>
      </c>
      <c r="Q408" t="str">
        <f t="shared" si="13"/>
        <v/>
      </c>
    </row>
    <row r="409" spans="1:17" x14ac:dyDescent="0.2">
      <c r="A409" s="217"/>
      <c r="B409" s="217"/>
      <c r="C409" s="218"/>
      <c r="D409" s="219"/>
      <c r="E409" s="220"/>
      <c r="F409" t="str">
        <f t="shared" si="14"/>
        <v/>
      </c>
      <c r="Q409" t="str">
        <f t="shared" si="13"/>
        <v/>
      </c>
    </row>
    <row r="410" spans="1:17" x14ac:dyDescent="0.2">
      <c r="A410" s="217"/>
      <c r="B410" s="217"/>
      <c r="C410" s="218"/>
      <c r="D410" s="219"/>
      <c r="E410" s="220"/>
      <c r="F410" t="str">
        <f t="shared" si="14"/>
        <v/>
      </c>
      <c r="Q410" t="str">
        <f t="shared" si="13"/>
        <v/>
      </c>
    </row>
    <row r="411" spans="1:17" x14ac:dyDescent="0.2">
      <c r="A411" s="217"/>
      <c r="B411" s="217"/>
      <c r="C411" s="218"/>
      <c r="D411" s="219"/>
      <c r="E411" s="220"/>
      <c r="F411" t="str">
        <f t="shared" si="14"/>
        <v/>
      </c>
      <c r="Q411" t="str">
        <f t="shared" si="13"/>
        <v/>
      </c>
    </row>
    <row r="412" spans="1:17" x14ac:dyDescent="0.2">
      <c r="A412" s="217"/>
      <c r="B412" s="217"/>
      <c r="C412" s="218"/>
      <c r="D412" s="219"/>
      <c r="E412" s="220"/>
      <c r="F412" t="str">
        <f t="shared" si="14"/>
        <v/>
      </c>
      <c r="Q412" t="str">
        <f t="shared" si="13"/>
        <v/>
      </c>
    </row>
    <row r="413" spans="1:17" x14ac:dyDescent="0.2">
      <c r="A413" s="217"/>
      <c r="B413" s="217"/>
      <c r="C413" s="218"/>
      <c r="D413" s="219"/>
      <c r="E413" s="220"/>
      <c r="F413" t="str">
        <f t="shared" si="14"/>
        <v/>
      </c>
      <c r="Q413" t="str">
        <f t="shared" si="13"/>
        <v/>
      </c>
    </row>
    <row r="414" spans="1:17" x14ac:dyDescent="0.2">
      <c r="A414" s="217"/>
      <c r="B414" s="217"/>
      <c r="C414" s="218"/>
      <c r="D414" s="219"/>
      <c r="E414" s="220"/>
      <c r="F414" t="str">
        <f t="shared" si="14"/>
        <v/>
      </c>
      <c r="Q414" t="str">
        <f t="shared" si="13"/>
        <v/>
      </c>
    </row>
    <row r="415" spans="1:17" x14ac:dyDescent="0.2">
      <c r="A415" s="217"/>
      <c r="B415" s="217"/>
      <c r="C415" s="218"/>
      <c r="D415" s="219"/>
      <c r="E415" s="220"/>
      <c r="F415" t="str">
        <f t="shared" si="14"/>
        <v/>
      </c>
      <c r="Q415" t="str">
        <f t="shared" si="13"/>
        <v/>
      </c>
    </row>
    <row r="416" spans="1:17" x14ac:dyDescent="0.2">
      <c r="A416" s="217"/>
      <c r="B416" s="217"/>
      <c r="C416" s="218"/>
      <c r="D416" s="219"/>
      <c r="E416" s="220"/>
      <c r="F416" t="str">
        <f t="shared" si="14"/>
        <v/>
      </c>
      <c r="Q416" t="str">
        <f t="shared" si="13"/>
        <v/>
      </c>
    </row>
    <row r="417" spans="1:17" x14ac:dyDescent="0.2">
      <c r="A417" s="217"/>
      <c r="B417" s="217"/>
      <c r="C417" s="218"/>
      <c r="D417" s="219"/>
      <c r="E417" s="220"/>
      <c r="F417" t="str">
        <f t="shared" si="14"/>
        <v/>
      </c>
      <c r="Q417" t="str">
        <f t="shared" si="13"/>
        <v/>
      </c>
    </row>
    <row r="418" spans="1:17" x14ac:dyDescent="0.2">
      <c r="A418" s="217"/>
      <c r="B418" s="217"/>
      <c r="C418" s="218"/>
      <c r="D418" s="219"/>
      <c r="E418" s="220"/>
      <c r="F418" t="str">
        <f t="shared" si="14"/>
        <v/>
      </c>
      <c r="Q418" t="str">
        <f t="shared" si="13"/>
        <v/>
      </c>
    </row>
    <row r="419" spans="1:17" x14ac:dyDescent="0.2">
      <c r="A419" s="217"/>
      <c r="B419" s="217"/>
      <c r="C419" s="218"/>
      <c r="D419" s="219"/>
      <c r="E419" s="220"/>
      <c r="F419" t="str">
        <f t="shared" si="14"/>
        <v/>
      </c>
      <c r="Q419" t="str">
        <f t="shared" si="13"/>
        <v/>
      </c>
    </row>
    <row r="420" spans="1:17" x14ac:dyDescent="0.2">
      <c r="A420" s="217"/>
      <c r="B420" s="217"/>
      <c r="C420" s="218"/>
      <c r="D420" s="219"/>
      <c r="E420" s="220"/>
      <c r="F420" t="str">
        <f t="shared" si="14"/>
        <v/>
      </c>
      <c r="Q420" t="str">
        <f t="shared" si="13"/>
        <v/>
      </c>
    </row>
    <row r="421" spans="1:17" x14ac:dyDescent="0.2">
      <c r="A421" s="217"/>
      <c r="B421" s="217"/>
      <c r="C421" s="218"/>
      <c r="D421" s="219"/>
      <c r="E421" s="220"/>
      <c r="F421" t="str">
        <f t="shared" si="14"/>
        <v/>
      </c>
      <c r="Q421" t="str">
        <f t="shared" si="13"/>
        <v/>
      </c>
    </row>
    <row r="422" spans="1:17" x14ac:dyDescent="0.2">
      <c r="A422" s="217"/>
      <c r="B422" s="217"/>
      <c r="C422" s="218"/>
      <c r="D422" s="219"/>
      <c r="E422" s="220"/>
      <c r="F422" t="str">
        <f t="shared" si="14"/>
        <v/>
      </c>
      <c r="Q422" t="str">
        <f t="shared" si="13"/>
        <v/>
      </c>
    </row>
    <row r="423" spans="1:17" x14ac:dyDescent="0.2">
      <c r="A423" s="217"/>
      <c r="B423" s="217"/>
      <c r="C423" s="218"/>
      <c r="D423" s="219"/>
      <c r="E423" s="220"/>
      <c r="F423" t="str">
        <f t="shared" si="14"/>
        <v/>
      </c>
      <c r="Q423" t="str">
        <f t="shared" si="13"/>
        <v/>
      </c>
    </row>
    <row r="424" spans="1:17" x14ac:dyDescent="0.2">
      <c r="A424" s="217"/>
      <c r="B424" s="217"/>
      <c r="C424" s="218"/>
      <c r="D424" s="219"/>
      <c r="E424" s="220"/>
      <c r="F424" t="str">
        <f t="shared" si="14"/>
        <v/>
      </c>
      <c r="Q424" t="str">
        <f t="shared" si="13"/>
        <v/>
      </c>
    </row>
    <row r="425" spans="1:17" x14ac:dyDescent="0.2">
      <c r="A425" s="217"/>
      <c r="B425" s="217"/>
      <c r="C425" s="218"/>
      <c r="D425" s="219"/>
      <c r="E425" s="220"/>
      <c r="F425" t="str">
        <f t="shared" si="14"/>
        <v/>
      </c>
      <c r="Q425" t="str">
        <f t="shared" si="13"/>
        <v/>
      </c>
    </row>
    <row r="426" spans="1:17" x14ac:dyDescent="0.2">
      <c r="A426" s="217"/>
      <c r="B426" s="217"/>
      <c r="C426" s="218"/>
      <c r="D426" s="219"/>
      <c r="E426" s="220"/>
      <c r="F426" t="str">
        <f t="shared" si="14"/>
        <v/>
      </c>
      <c r="Q426" t="str">
        <f t="shared" si="13"/>
        <v/>
      </c>
    </row>
    <row r="427" spans="1:17" x14ac:dyDescent="0.2">
      <c r="A427" s="217"/>
      <c r="B427" s="217"/>
      <c r="C427" s="218"/>
      <c r="D427" s="219"/>
      <c r="E427" s="220"/>
      <c r="F427" t="str">
        <f t="shared" si="14"/>
        <v/>
      </c>
      <c r="Q427" t="str">
        <f t="shared" si="13"/>
        <v/>
      </c>
    </row>
    <row r="428" spans="1:17" x14ac:dyDescent="0.2">
      <c r="A428" s="217"/>
      <c r="B428" s="217"/>
      <c r="C428" s="218"/>
      <c r="D428" s="219"/>
      <c r="E428" s="220"/>
      <c r="F428" t="str">
        <f t="shared" si="14"/>
        <v/>
      </c>
      <c r="Q428" t="str">
        <f t="shared" si="13"/>
        <v/>
      </c>
    </row>
    <row r="429" spans="1:17" x14ac:dyDescent="0.2">
      <c r="A429" s="217"/>
      <c r="B429" s="217"/>
      <c r="C429" s="218"/>
      <c r="D429" s="219"/>
      <c r="E429" s="220"/>
      <c r="F429" t="str">
        <f t="shared" si="14"/>
        <v/>
      </c>
      <c r="Q429" t="str">
        <f t="shared" si="13"/>
        <v/>
      </c>
    </row>
    <row r="430" spans="1:17" x14ac:dyDescent="0.2">
      <c r="A430" s="217"/>
      <c r="B430" s="217"/>
      <c r="C430" s="218"/>
      <c r="D430" s="219"/>
      <c r="E430" s="220"/>
      <c r="F430" t="str">
        <f t="shared" si="14"/>
        <v/>
      </c>
      <c r="Q430" t="str">
        <f t="shared" si="13"/>
        <v/>
      </c>
    </row>
    <row r="431" spans="1:17" x14ac:dyDescent="0.2">
      <c r="A431" s="217"/>
      <c r="B431" s="217"/>
      <c r="C431" s="218"/>
      <c r="D431" s="219"/>
      <c r="E431" s="220"/>
      <c r="F431" t="str">
        <f t="shared" si="14"/>
        <v/>
      </c>
      <c r="Q431" t="str">
        <f t="shared" si="13"/>
        <v/>
      </c>
    </row>
    <row r="432" spans="1:17" x14ac:dyDescent="0.2">
      <c r="A432" s="217"/>
      <c r="B432" s="217"/>
      <c r="C432" s="218"/>
      <c r="D432" s="219"/>
      <c r="E432" s="220"/>
      <c r="F432" t="str">
        <f t="shared" si="14"/>
        <v/>
      </c>
      <c r="Q432" t="str">
        <f t="shared" si="13"/>
        <v/>
      </c>
    </row>
    <row r="433" spans="1:17" x14ac:dyDescent="0.2">
      <c r="A433" s="217"/>
      <c r="B433" s="217"/>
      <c r="C433" s="218"/>
      <c r="D433" s="219"/>
      <c r="E433" s="220"/>
      <c r="F433" t="str">
        <f t="shared" si="14"/>
        <v/>
      </c>
      <c r="Q433" t="str">
        <f t="shared" si="13"/>
        <v/>
      </c>
    </row>
    <row r="434" spans="1:17" x14ac:dyDescent="0.2">
      <c r="A434" s="217"/>
      <c r="B434" s="217"/>
      <c r="C434" s="218"/>
      <c r="D434" s="219"/>
      <c r="E434" s="220"/>
      <c r="F434" t="str">
        <f t="shared" si="14"/>
        <v/>
      </c>
      <c r="Q434" t="str">
        <f t="shared" si="13"/>
        <v/>
      </c>
    </row>
    <row r="435" spans="1:17" x14ac:dyDescent="0.2">
      <c r="A435" s="217"/>
      <c r="B435" s="217"/>
      <c r="C435" s="218"/>
      <c r="D435" s="219"/>
      <c r="E435" s="220"/>
      <c r="F435" t="str">
        <f t="shared" si="14"/>
        <v/>
      </c>
      <c r="Q435" t="str">
        <f t="shared" si="13"/>
        <v/>
      </c>
    </row>
    <row r="436" spans="1:17" x14ac:dyDescent="0.2">
      <c r="A436" s="217"/>
      <c r="B436" s="217"/>
      <c r="C436" s="218"/>
      <c r="D436" s="219"/>
      <c r="E436" s="220"/>
      <c r="F436" t="str">
        <f t="shared" si="14"/>
        <v/>
      </c>
      <c r="Q436" t="str">
        <f t="shared" si="13"/>
        <v/>
      </c>
    </row>
    <row r="437" spans="1:17" x14ac:dyDescent="0.2">
      <c r="A437" s="217"/>
      <c r="B437" s="217"/>
      <c r="C437" s="218"/>
      <c r="D437" s="219"/>
      <c r="E437" s="220"/>
      <c r="F437" t="str">
        <f t="shared" si="14"/>
        <v/>
      </c>
      <c r="Q437" t="str">
        <f t="shared" si="13"/>
        <v/>
      </c>
    </row>
    <row r="438" spans="1:17" x14ac:dyDescent="0.2">
      <c r="A438" s="217"/>
      <c r="B438" s="217"/>
      <c r="C438" s="218"/>
      <c r="D438" s="219"/>
      <c r="E438" s="220"/>
      <c r="F438" t="str">
        <f t="shared" si="14"/>
        <v/>
      </c>
      <c r="Q438" t="str">
        <f t="shared" si="13"/>
        <v/>
      </c>
    </row>
    <row r="439" spans="1:17" x14ac:dyDescent="0.2">
      <c r="A439" s="217"/>
      <c r="B439" s="217"/>
      <c r="C439" s="218"/>
      <c r="D439" s="219"/>
      <c r="E439" s="220"/>
      <c r="F439" t="str">
        <f t="shared" si="14"/>
        <v/>
      </c>
      <c r="Q439" t="str">
        <f t="shared" si="13"/>
        <v/>
      </c>
    </row>
    <row r="440" spans="1:17" x14ac:dyDescent="0.2">
      <c r="A440" s="217"/>
      <c r="B440" s="217"/>
      <c r="C440" s="218"/>
      <c r="D440" s="219"/>
      <c r="E440" s="220"/>
      <c r="F440" t="str">
        <f t="shared" si="14"/>
        <v/>
      </c>
      <c r="Q440" t="str">
        <f t="shared" si="13"/>
        <v/>
      </c>
    </row>
    <row r="441" spans="1:17" x14ac:dyDescent="0.2">
      <c r="A441" s="217"/>
      <c r="B441" s="217"/>
      <c r="C441" s="218"/>
      <c r="D441" s="219"/>
      <c r="E441" s="220"/>
      <c r="F441" t="str">
        <f t="shared" si="14"/>
        <v/>
      </c>
      <c r="Q441" t="str">
        <f t="shared" si="13"/>
        <v/>
      </c>
    </row>
    <row r="442" spans="1:17" x14ac:dyDescent="0.2">
      <c r="A442" s="217"/>
      <c r="B442" s="217"/>
      <c r="C442" s="218"/>
      <c r="D442" s="219"/>
      <c r="E442" s="220"/>
      <c r="F442" t="str">
        <f t="shared" si="14"/>
        <v/>
      </c>
      <c r="Q442" t="str">
        <f t="shared" si="13"/>
        <v/>
      </c>
    </row>
    <row r="443" spans="1:17" x14ac:dyDescent="0.2">
      <c r="A443" s="217"/>
      <c r="B443" s="217"/>
      <c r="C443" s="218"/>
      <c r="D443" s="219"/>
      <c r="E443" s="220"/>
      <c r="F443" t="str">
        <f t="shared" si="14"/>
        <v/>
      </c>
      <c r="Q443" t="str">
        <f t="shared" si="13"/>
        <v/>
      </c>
    </row>
    <row r="444" spans="1:17" x14ac:dyDescent="0.2">
      <c r="A444" s="217"/>
      <c r="B444" s="217"/>
      <c r="C444" s="218"/>
      <c r="D444" s="219"/>
      <c r="E444" s="220"/>
      <c r="F444" t="str">
        <f t="shared" si="14"/>
        <v/>
      </c>
      <c r="Q444" t="str">
        <f t="shared" si="13"/>
        <v/>
      </c>
    </row>
    <row r="445" spans="1:17" x14ac:dyDescent="0.2">
      <c r="A445" s="217"/>
      <c r="B445" s="217"/>
      <c r="C445" s="218"/>
      <c r="D445" s="219"/>
      <c r="E445" s="220"/>
      <c r="F445" t="str">
        <f t="shared" si="14"/>
        <v/>
      </c>
      <c r="Q445" t="str">
        <f t="shared" si="13"/>
        <v/>
      </c>
    </row>
    <row r="446" spans="1:17" x14ac:dyDescent="0.2">
      <c r="A446" s="217"/>
      <c r="B446" s="217"/>
      <c r="C446" s="218"/>
      <c r="D446" s="219"/>
      <c r="E446" s="220"/>
      <c r="F446" t="str">
        <f t="shared" si="14"/>
        <v/>
      </c>
      <c r="Q446" t="str">
        <f t="shared" si="13"/>
        <v/>
      </c>
    </row>
    <row r="447" spans="1:17" x14ac:dyDescent="0.2">
      <c r="A447" s="217"/>
      <c r="B447" s="217"/>
      <c r="C447" s="218"/>
      <c r="D447" s="219"/>
      <c r="E447" s="220"/>
      <c r="F447" t="str">
        <f t="shared" si="14"/>
        <v/>
      </c>
      <c r="Q447" t="str">
        <f t="shared" si="13"/>
        <v/>
      </c>
    </row>
    <row r="448" spans="1:17" x14ac:dyDescent="0.2">
      <c r="A448" s="217"/>
      <c r="B448" s="217"/>
      <c r="C448" s="218"/>
      <c r="D448" s="219"/>
      <c r="E448" s="220"/>
      <c r="F448" t="str">
        <f t="shared" si="14"/>
        <v/>
      </c>
      <c r="Q448" t="str">
        <f t="shared" si="13"/>
        <v/>
      </c>
    </row>
    <row r="449" spans="1:17" x14ac:dyDescent="0.2">
      <c r="A449" s="217"/>
      <c r="B449" s="217"/>
      <c r="C449" s="218"/>
      <c r="D449" s="219"/>
      <c r="E449" s="220"/>
      <c r="F449" t="str">
        <f t="shared" si="14"/>
        <v/>
      </c>
      <c r="Q449" t="str">
        <f t="shared" si="13"/>
        <v/>
      </c>
    </row>
    <row r="450" spans="1:17" x14ac:dyDescent="0.2">
      <c r="A450" s="217"/>
      <c r="B450" s="217"/>
      <c r="C450" s="218"/>
      <c r="D450" s="219"/>
      <c r="E450" s="220"/>
      <c r="F450" t="str">
        <f t="shared" si="14"/>
        <v/>
      </c>
      <c r="Q450" t="str">
        <f t="shared" si="13"/>
        <v/>
      </c>
    </row>
    <row r="451" spans="1:17" x14ac:dyDescent="0.2">
      <c r="A451" s="217"/>
      <c r="B451" s="217"/>
      <c r="C451" s="218"/>
      <c r="D451" s="219"/>
      <c r="E451" s="220"/>
      <c r="F451" t="str">
        <f t="shared" si="14"/>
        <v/>
      </c>
      <c r="Q451" t="str">
        <f t="shared" ref="Q451:Q503" si="15">IF(ISERROR(INT(LEFT(A451,3))),"",IF(INT(LEFT(A451,3))=159,IF(AND(INT(LEFT(A451,3))=159,INT(A451)&lt;&gt;159000098,INT(A451)&lt;&gt;159000099,OR(AND(INT(A451)&gt;=159000000,INT(A451)&lt;=159000051),INT(A451)&gt;159000062)),"Oil",IF(INT(A451)=159000054,"Diesel",IF(INT(A451)=159000055,"Gasoline",IF(INT(LEFT(A451,3))=159,"Other Fuels / DEF")))),""))</f>
        <v/>
      </c>
    </row>
    <row r="452" spans="1:17" x14ac:dyDescent="0.2">
      <c r="A452" s="217"/>
      <c r="B452" s="217"/>
      <c r="C452" s="218"/>
      <c r="D452" s="219"/>
      <c r="E452" s="220"/>
      <c r="F452" t="str">
        <f t="shared" ref="F452:F503" si="16">IF(ISBLANK(A452),"",IF(Q452&lt;&gt;"",Q452,IF(ISERROR(INT(LEFT(A452,3))),"Repair Parts",IF(OR(INT(LEFT(A452,3))=155,INT(LEFT(A452,3))&gt;159),"Repair Parts",IF(INT(LEFT(A452,3))=150,"Tires","UNKNOWN")))))</f>
        <v/>
      </c>
      <c r="Q452" t="str">
        <f t="shared" si="15"/>
        <v/>
      </c>
    </row>
    <row r="453" spans="1:17" x14ac:dyDescent="0.2">
      <c r="A453" s="217"/>
      <c r="B453" s="217"/>
      <c r="C453" s="218"/>
      <c r="D453" s="219"/>
      <c r="E453" s="220"/>
      <c r="F453" t="str">
        <f t="shared" si="16"/>
        <v/>
      </c>
      <c r="Q453" t="str">
        <f t="shared" si="15"/>
        <v/>
      </c>
    </row>
    <row r="454" spans="1:17" x14ac:dyDescent="0.2">
      <c r="A454" s="217"/>
      <c r="B454" s="217"/>
      <c r="C454" s="218"/>
      <c r="D454" s="219"/>
      <c r="E454" s="220"/>
      <c r="F454" t="str">
        <f t="shared" si="16"/>
        <v/>
      </c>
      <c r="Q454" t="str">
        <f t="shared" si="15"/>
        <v/>
      </c>
    </row>
    <row r="455" spans="1:17" x14ac:dyDescent="0.2">
      <c r="A455" s="217"/>
      <c r="B455" s="217"/>
      <c r="C455" s="218"/>
      <c r="D455" s="219"/>
      <c r="E455" s="220"/>
      <c r="F455" t="str">
        <f t="shared" si="16"/>
        <v/>
      </c>
      <c r="Q455" t="str">
        <f t="shared" si="15"/>
        <v/>
      </c>
    </row>
    <row r="456" spans="1:17" x14ac:dyDescent="0.2">
      <c r="A456" s="217"/>
      <c r="B456" s="217"/>
      <c r="C456" s="218"/>
      <c r="D456" s="219"/>
      <c r="E456" s="220"/>
      <c r="F456" t="str">
        <f t="shared" si="16"/>
        <v/>
      </c>
      <c r="Q456" t="str">
        <f t="shared" si="15"/>
        <v/>
      </c>
    </row>
    <row r="457" spans="1:17" x14ac:dyDescent="0.2">
      <c r="A457" s="217"/>
      <c r="B457" s="217"/>
      <c r="C457" s="218"/>
      <c r="D457" s="219"/>
      <c r="E457" s="220"/>
      <c r="F457" t="str">
        <f t="shared" si="16"/>
        <v/>
      </c>
      <c r="Q457" t="str">
        <f t="shared" si="15"/>
        <v/>
      </c>
    </row>
    <row r="458" spans="1:17" x14ac:dyDescent="0.2">
      <c r="A458" s="217"/>
      <c r="B458" s="217"/>
      <c r="C458" s="218"/>
      <c r="D458" s="219"/>
      <c r="E458" s="220"/>
      <c r="F458" t="str">
        <f t="shared" si="16"/>
        <v/>
      </c>
      <c r="Q458" t="str">
        <f t="shared" si="15"/>
        <v/>
      </c>
    </row>
    <row r="459" spans="1:17" x14ac:dyDescent="0.2">
      <c r="A459" s="217"/>
      <c r="B459" s="217"/>
      <c r="C459" s="218"/>
      <c r="D459" s="219"/>
      <c r="E459" s="220"/>
      <c r="F459" t="str">
        <f t="shared" si="16"/>
        <v/>
      </c>
      <c r="Q459" t="str">
        <f t="shared" si="15"/>
        <v/>
      </c>
    </row>
    <row r="460" spans="1:17" x14ac:dyDescent="0.2">
      <c r="A460" s="217"/>
      <c r="B460" s="217"/>
      <c r="C460" s="218"/>
      <c r="D460" s="219"/>
      <c r="E460" s="220"/>
      <c r="F460" t="str">
        <f t="shared" si="16"/>
        <v/>
      </c>
      <c r="Q460" t="str">
        <f t="shared" si="15"/>
        <v/>
      </c>
    </row>
    <row r="461" spans="1:17" x14ac:dyDescent="0.2">
      <c r="A461" s="217"/>
      <c r="B461" s="217"/>
      <c r="C461" s="218"/>
      <c r="D461" s="219"/>
      <c r="E461" s="220"/>
      <c r="F461" t="str">
        <f t="shared" si="16"/>
        <v/>
      </c>
      <c r="Q461" t="str">
        <f t="shared" si="15"/>
        <v/>
      </c>
    </row>
    <row r="462" spans="1:17" x14ac:dyDescent="0.2">
      <c r="A462" s="217"/>
      <c r="B462" s="217"/>
      <c r="C462" s="218"/>
      <c r="D462" s="219"/>
      <c r="E462" s="220"/>
      <c r="F462" t="str">
        <f t="shared" si="16"/>
        <v/>
      </c>
      <c r="Q462" t="str">
        <f t="shared" si="15"/>
        <v/>
      </c>
    </row>
    <row r="463" spans="1:17" x14ac:dyDescent="0.2">
      <c r="A463" s="217"/>
      <c r="B463" s="217"/>
      <c r="C463" s="218"/>
      <c r="D463" s="219"/>
      <c r="E463" s="220"/>
      <c r="F463" t="str">
        <f t="shared" si="16"/>
        <v/>
      </c>
      <c r="Q463" t="str">
        <f t="shared" si="15"/>
        <v/>
      </c>
    </row>
    <row r="464" spans="1:17" x14ac:dyDescent="0.2">
      <c r="A464" s="217"/>
      <c r="B464" s="217"/>
      <c r="C464" s="218"/>
      <c r="D464" s="219"/>
      <c r="E464" s="220"/>
      <c r="F464" t="str">
        <f t="shared" si="16"/>
        <v/>
      </c>
      <c r="Q464" t="str">
        <f t="shared" si="15"/>
        <v/>
      </c>
    </row>
    <row r="465" spans="1:17" x14ac:dyDescent="0.2">
      <c r="A465" s="217"/>
      <c r="B465" s="217"/>
      <c r="C465" s="218"/>
      <c r="D465" s="219"/>
      <c r="E465" s="220"/>
      <c r="F465" t="str">
        <f t="shared" si="16"/>
        <v/>
      </c>
      <c r="Q465" t="str">
        <f t="shared" si="15"/>
        <v/>
      </c>
    </row>
    <row r="466" spans="1:17" x14ac:dyDescent="0.2">
      <c r="A466" s="217"/>
      <c r="B466" s="217"/>
      <c r="C466" s="218"/>
      <c r="D466" s="219"/>
      <c r="E466" s="220"/>
      <c r="F466" t="str">
        <f t="shared" si="16"/>
        <v/>
      </c>
      <c r="Q466" t="str">
        <f t="shared" si="15"/>
        <v/>
      </c>
    </row>
    <row r="467" spans="1:17" x14ac:dyDescent="0.2">
      <c r="A467" s="217"/>
      <c r="B467" s="217"/>
      <c r="C467" s="218"/>
      <c r="D467" s="219"/>
      <c r="E467" s="220"/>
      <c r="F467" t="str">
        <f t="shared" si="16"/>
        <v/>
      </c>
      <c r="Q467" t="str">
        <f t="shared" si="15"/>
        <v/>
      </c>
    </row>
    <row r="468" spans="1:17" x14ac:dyDescent="0.2">
      <c r="A468" s="217"/>
      <c r="B468" s="217"/>
      <c r="C468" s="218"/>
      <c r="D468" s="219"/>
      <c r="E468" s="220"/>
      <c r="F468" t="str">
        <f t="shared" si="16"/>
        <v/>
      </c>
      <c r="Q468" t="str">
        <f t="shared" si="15"/>
        <v/>
      </c>
    </row>
    <row r="469" spans="1:17" x14ac:dyDescent="0.2">
      <c r="A469" s="217"/>
      <c r="B469" s="217"/>
      <c r="C469" s="218"/>
      <c r="D469" s="219"/>
      <c r="E469" s="220"/>
      <c r="F469" t="str">
        <f t="shared" si="16"/>
        <v/>
      </c>
      <c r="Q469" t="str">
        <f t="shared" si="15"/>
        <v/>
      </c>
    </row>
    <row r="470" spans="1:17" x14ac:dyDescent="0.2">
      <c r="A470" s="217"/>
      <c r="B470" s="217"/>
      <c r="C470" s="218"/>
      <c r="D470" s="219"/>
      <c r="E470" s="220"/>
      <c r="F470" t="str">
        <f t="shared" si="16"/>
        <v/>
      </c>
      <c r="Q470" t="str">
        <f t="shared" si="15"/>
        <v/>
      </c>
    </row>
    <row r="471" spans="1:17" x14ac:dyDescent="0.2">
      <c r="A471" s="217"/>
      <c r="B471" s="217"/>
      <c r="C471" s="218"/>
      <c r="D471" s="219"/>
      <c r="E471" s="220"/>
      <c r="F471" t="str">
        <f t="shared" si="16"/>
        <v/>
      </c>
      <c r="Q471" t="str">
        <f t="shared" si="15"/>
        <v/>
      </c>
    </row>
    <row r="472" spans="1:17" x14ac:dyDescent="0.2">
      <c r="A472" s="217"/>
      <c r="B472" s="217"/>
      <c r="C472" s="218"/>
      <c r="D472" s="219"/>
      <c r="E472" s="220"/>
      <c r="F472" t="str">
        <f t="shared" si="16"/>
        <v/>
      </c>
      <c r="Q472" t="str">
        <f t="shared" si="15"/>
        <v/>
      </c>
    </row>
    <row r="473" spans="1:17" x14ac:dyDescent="0.2">
      <c r="A473" s="217"/>
      <c r="B473" s="217"/>
      <c r="C473" s="218"/>
      <c r="D473" s="219"/>
      <c r="E473" s="220"/>
      <c r="F473" t="str">
        <f t="shared" si="16"/>
        <v/>
      </c>
      <c r="Q473" t="str">
        <f t="shared" si="15"/>
        <v/>
      </c>
    </row>
    <row r="474" spans="1:17" x14ac:dyDescent="0.2">
      <c r="A474" s="217"/>
      <c r="B474" s="217"/>
      <c r="C474" s="218"/>
      <c r="D474" s="219"/>
      <c r="E474" s="220"/>
      <c r="F474" t="str">
        <f t="shared" si="16"/>
        <v/>
      </c>
      <c r="Q474" t="str">
        <f t="shared" si="15"/>
        <v/>
      </c>
    </row>
    <row r="475" spans="1:17" x14ac:dyDescent="0.2">
      <c r="A475" s="217"/>
      <c r="B475" s="217"/>
      <c r="C475" s="218"/>
      <c r="D475" s="219"/>
      <c r="E475" s="220"/>
      <c r="F475" t="str">
        <f t="shared" si="16"/>
        <v/>
      </c>
      <c r="Q475" t="str">
        <f t="shared" si="15"/>
        <v/>
      </c>
    </row>
    <row r="476" spans="1:17" x14ac:dyDescent="0.2">
      <c r="A476" s="217"/>
      <c r="B476" s="217"/>
      <c r="C476" s="218"/>
      <c r="D476" s="219"/>
      <c r="E476" s="220"/>
      <c r="F476" t="str">
        <f t="shared" si="16"/>
        <v/>
      </c>
      <c r="Q476" t="str">
        <f t="shared" si="15"/>
        <v/>
      </c>
    </row>
    <row r="477" spans="1:17" x14ac:dyDescent="0.2">
      <c r="A477" s="217"/>
      <c r="B477" s="217"/>
      <c r="C477" s="218"/>
      <c r="D477" s="219"/>
      <c r="E477" s="220"/>
      <c r="F477" t="str">
        <f t="shared" si="16"/>
        <v/>
      </c>
      <c r="Q477" t="str">
        <f t="shared" si="15"/>
        <v/>
      </c>
    </row>
    <row r="478" spans="1:17" x14ac:dyDescent="0.2">
      <c r="A478" s="217"/>
      <c r="B478" s="217"/>
      <c r="C478" s="218"/>
      <c r="D478" s="219"/>
      <c r="E478" s="220"/>
      <c r="F478" t="str">
        <f t="shared" si="16"/>
        <v/>
      </c>
      <c r="Q478" t="str">
        <f t="shared" si="15"/>
        <v/>
      </c>
    </row>
    <row r="479" spans="1:17" x14ac:dyDescent="0.2">
      <c r="A479" s="217"/>
      <c r="B479" s="217"/>
      <c r="C479" s="218"/>
      <c r="D479" s="219"/>
      <c r="E479" s="220"/>
      <c r="F479" t="str">
        <f t="shared" si="16"/>
        <v/>
      </c>
      <c r="Q479" t="str">
        <f t="shared" si="15"/>
        <v/>
      </c>
    </row>
    <row r="480" spans="1:17" x14ac:dyDescent="0.2">
      <c r="A480" s="217"/>
      <c r="B480" s="217"/>
      <c r="C480" s="218"/>
      <c r="D480" s="219"/>
      <c r="E480" s="220"/>
      <c r="F480" t="str">
        <f t="shared" si="16"/>
        <v/>
      </c>
      <c r="Q480" t="str">
        <f t="shared" si="15"/>
        <v/>
      </c>
    </row>
    <row r="481" spans="1:17" x14ac:dyDescent="0.2">
      <c r="A481" s="217"/>
      <c r="B481" s="217"/>
      <c r="C481" s="218"/>
      <c r="D481" s="219"/>
      <c r="E481" s="220"/>
      <c r="F481" t="str">
        <f t="shared" si="16"/>
        <v/>
      </c>
      <c r="Q481" t="str">
        <f t="shared" si="15"/>
        <v/>
      </c>
    </row>
    <row r="482" spans="1:17" x14ac:dyDescent="0.2">
      <c r="A482" s="217"/>
      <c r="B482" s="217"/>
      <c r="C482" s="218"/>
      <c r="D482" s="219"/>
      <c r="E482" s="220"/>
      <c r="F482" t="str">
        <f t="shared" si="16"/>
        <v/>
      </c>
      <c r="Q482" t="str">
        <f t="shared" si="15"/>
        <v/>
      </c>
    </row>
    <row r="483" spans="1:17" x14ac:dyDescent="0.2">
      <c r="A483" s="217"/>
      <c r="B483" s="217"/>
      <c r="C483" s="218"/>
      <c r="D483" s="219"/>
      <c r="E483" s="220"/>
      <c r="F483" t="str">
        <f t="shared" si="16"/>
        <v/>
      </c>
      <c r="Q483" t="str">
        <f t="shared" si="15"/>
        <v/>
      </c>
    </row>
    <row r="484" spans="1:17" x14ac:dyDescent="0.2">
      <c r="A484" s="217"/>
      <c r="B484" s="217"/>
      <c r="C484" s="218"/>
      <c r="D484" s="219"/>
      <c r="E484" s="220"/>
      <c r="F484" t="str">
        <f t="shared" si="16"/>
        <v/>
      </c>
      <c r="Q484" t="str">
        <f t="shared" si="15"/>
        <v/>
      </c>
    </row>
    <row r="485" spans="1:17" x14ac:dyDescent="0.2">
      <c r="A485" s="217"/>
      <c r="B485" s="217"/>
      <c r="C485" s="218"/>
      <c r="D485" s="219"/>
      <c r="E485" s="220"/>
      <c r="F485" t="str">
        <f t="shared" si="16"/>
        <v/>
      </c>
      <c r="Q485" t="str">
        <f t="shared" si="15"/>
        <v/>
      </c>
    </row>
    <row r="486" spans="1:17" x14ac:dyDescent="0.2">
      <c r="A486" s="217"/>
      <c r="B486" s="217"/>
      <c r="C486" s="218"/>
      <c r="D486" s="219"/>
      <c r="E486" s="220"/>
      <c r="F486" t="str">
        <f t="shared" si="16"/>
        <v/>
      </c>
      <c r="Q486" t="str">
        <f t="shared" si="15"/>
        <v/>
      </c>
    </row>
    <row r="487" spans="1:17" x14ac:dyDescent="0.2">
      <c r="A487" s="217"/>
      <c r="B487" s="217"/>
      <c r="C487" s="218"/>
      <c r="D487" s="219"/>
      <c r="E487" s="220"/>
      <c r="F487" t="str">
        <f t="shared" si="16"/>
        <v/>
      </c>
      <c r="Q487" t="str">
        <f t="shared" si="15"/>
        <v/>
      </c>
    </row>
    <row r="488" spans="1:17" x14ac:dyDescent="0.2">
      <c r="A488" s="217"/>
      <c r="B488" s="217"/>
      <c r="C488" s="218"/>
      <c r="D488" s="219"/>
      <c r="E488" s="220"/>
      <c r="F488" t="str">
        <f t="shared" si="16"/>
        <v/>
      </c>
      <c r="Q488" t="str">
        <f t="shared" si="15"/>
        <v/>
      </c>
    </row>
    <row r="489" spans="1:17" x14ac:dyDescent="0.2">
      <c r="A489" s="217"/>
      <c r="B489" s="217"/>
      <c r="C489" s="218"/>
      <c r="D489" s="219"/>
      <c r="E489" s="220"/>
      <c r="F489" t="str">
        <f t="shared" si="16"/>
        <v/>
      </c>
      <c r="Q489" t="str">
        <f t="shared" si="15"/>
        <v/>
      </c>
    </row>
    <row r="490" spans="1:17" x14ac:dyDescent="0.2">
      <c r="A490" s="217"/>
      <c r="B490" s="217"/>
      <c r="C490" s="218"/>
      <c r="D490" s="219"/>
      <c r="E490" s="220"/>
      <c r="F490" t="str">
        <f t="shared" si="16"/>
        <v/>
      </c>
      <c r="Q490" t="str">
        <f t="shared" si="15"/>
        <v/>
      </c>
    </row>
    <row r="491" spans="1:17" x14ac:dyDescent="0.2">
      <c r="A491" s="217"/>
      <c r="B491" s="217"/>
      <c r="C491" s="218"/>
      <c r="D491" s="219"/>
      <c r="E491" s="220"/>
      <c r="F491" t="str">
        <f t="shared" si="16"/>
        <v/>
      </c>
      <c r="Q491" t="str">
        <f t="shared" si="15"/>
        <v/>
      </c>
    </row>
    <row r="492" spans="1:17" x14ac:dyDescent="0.2">
      <c r="A492" s="217"/>
      <c r="B492" s="217"/>
      <c r="C492" s="218"/>
      <c r="D492" s="219"/>
      <c r="E492" s="220"/>
      <c r="F492" t="str">
        <f t="shared" si="16"/>
        <v/>
      </c>
      <c r="Q492" t="str">
        <f t="shared" si="15"/>
        <v/>
      </c>
    </row>
    <row r="493" spans="1:17" x14ac:dyDescent="0.2">
      <c r="A493" s="217"/>
      <c r="B493" s="217"/>
      <c r="C493" s="218"/>
      <c r="D493" s="219"/>
      <c r="E493" s="220"/>
      <c r="F493" t="str">
        <f t="shared" si="16"/>
        <v/>
      </c>
      <c r="Q493" t="str">
        <f t="shared" si="15"/>
        <v/>
      </c>
    </row>
    <row r="494" spans="1:17" x14ac:dyDescent="0.2">
      <c r="A494" s="217"/>
      <c r="B494" s="217"/>
      <c r="C494" s="218"/>
      <c r="D494" s="219"/>
      <c r="E494" s="220"/>
      <c r="F494" t="str">
        <f t="shared" si="16"/>
        <v/>
      </c>
      <c r="Q494" t="str">
        <f t="shared" si="15"/>
        <v/>
      </c>
    </row>
    <row r="495" spans="1:17" x14ac:dyDescent="0.2">
      <c r="A495" s="217"/>
      <c r="B495" s="217"/>
      <c r="C495" s="218"/>
      <c r="D495" s="219"/>
      <c r="E495" s="220"/>
      <c r="F495" t="str">
        <f t="shared" si="16"/>
        <v/>
      </c>
      <c r="Q495" t="str">
        <f t="shared" si="15"/>
        <v/>
      </c>
    </row>
    <row r="496" spans="1:17" x14ac:dyDescent="0.2">
      <c r="A496" s="217"/>
      <c r="B496" s="217"/>
      <c r="C496" s="218"/>
      <c r="D496" s="219"/>
      <c r="E496" s="220"/>
      <c r="F496" t="str">
        <f t="shared" si="16"/>
        <v/>
      </c>
      <c r="Q496" t="str">
        <f t="shared" si="15"/>
        <v/>
      </c>
    </row>
    <row r="497" spans="1:17" x14ac:dyDescent="0.2">
      <c r="A497" s="217"/>
      <c r="B497" s="217"/>
      <c r="C497" s="218"/>
      <c r="D497" s="219"/>
      <c r="E497" s="220"/>
      <c r="F497" t="str">
        <f t="shared" si="16"/>
        <v/>
      </c>
      <c r="Q497" t="str">
        <f t="shared" si="15"/>
        <v/>
      </c>
    </row>
    <row r="498" spans="1:17" x14ac:dyDescent="0.2">
      <c r="A498" s="217"/>
      <c r="B498" s="217"/>
      <c r="C498" s="218"/>
      <c r="D498" s="219"/>
      <c r="E498" s="220"/>
      <c r="F498" t="str">
        <f t="shared" si="16"/>
        <v/>
      </c>
      <c r="Q498" t="str">
        <f t="shared" si="15"/>
        <v/>
      </c>
    </row>
    <row r="499" spans="1:17" x14ac:dyDescent="0.2">
      <c r="A499" s="217"/>
      <c r="B499" s="217"/>
      <c r="C499" s="218"/>
      <c r="D499" s="219"/>
      <c r="E499" s="220"/>
      <c r="F499" t="str">
        <f t="shared" si="16"/>
        <v/>
      </c>
      <c r="Q499" t="str">
        <f t="shared" si="15"/>
        <v/>
      </c>
    </row>
    <row r="500" spans="1:17" x14ac:dyDescent="0.2">
      <c r="A500" s="217"/>
      <c r="B500" s="217"/>
      <c r="C500" s="218"/>
      <c r="D500" s="219"/>
      <c r="E500" s="220"/>
      <c r="F500" t="str">
        <f t="shared" si="16"/>
        <v/>
      </c>
      <c r="Q500" t="str">
        <f t="shared" si="15"/>
        <v/>
      </c>
    </row>
    <row r="501" spans="1:17" x14ac:dyDescent="0.2">
      <c r="A501" s="217"/>
      <c r="B501" s="217"/>
      <c r="C501" s="218"/>
      <c r="D501" s="219"/>
      <c r="E501" s="220"/>
      <c r="F501" t="str">
        <f t="shared" si="16"/>
        <v/>
      </c>
      <c r="Q501" t="str">
        <f t="shared" si="15"/>
        <v/>
      </c>
    </row>
    <row r="502" spans="1:17" x14ac:dyDescent="0.2">
      <c r="A502" s="217"/>
      <c r="B502" s="217"/>
      <c r="C502" s="218"/>
      <c r="D502" s="219"/>
      <c r="E502" s="220"/>
      <c r="F502" t="str">
        <f t="shared" si="16"/>
        <v/>
      </c>
      <c r="Q502" t="str">
        <f t="shared" si="15"/>
        <v/>
      </c>
    </row>
    <row r="503" spans="1:17" x14ac:dyDescent="0.2">
      <c r="A503" s="217"/>
      <c r="B503" s="217"/>
      <c r="C503" s="218"/>
      <c r="D503" s="219"/>
      <c r="E503" s="220"/>
      <c r="F503" t="str">
        <f t="shared" si="16"/>
        <v/>
      </c>
      <c r="Q503" t="str">
        <f t="shared" si="15"/>
        <v/>
      </c>
    </row>
  </sheetData>
  <sheetProtection password="80AC" sheet="1" objects="1" scenarios="1"/>
  <mergeCells count="2">
    <mergeCell ref="A1:D1"/>
    <mergeCell ref="H1:J1"/>
  </mergeCells>
  <dataValidations count="2">
    <dataValidation type="list" allowBlank="1" showInputMessage="1" showErrorMessage="1" sqref="E3:E503">
      <formula1>"Obsolete,Damaged"</formula1>
    </dataValidation>
    <dataValidation type="textLength" errorStyle="warning" operator="equal" allowBlank="1" showInputMessage="1" showErrorMessage="1" errorTitle="DOT Number Error" error="DOT Numbers should have 9 characters. Please check the number and try again." sqref="A3:A503">
      <formula1>9</formula1>
    </dataValidation>
  </dataValidations>
  <pageMargins left="0.08" right="0.46" top="1" bottom="1" header="0.5" footer="0.5"/>
  <pageSetup orientation="landscape" horizontalDpi="300" verticalDpi="300" r:id="rId1"/>
  <headerFooter alignWithMargins="0">
    <oddHeader>&amp;LTD-1 (elec)
Revised 06/18&amp;C&amp;"Times New Roman,Regular"&amp;12NORTH CAROLINA PUBLIC SCHOOLS
ANNUAL PUPIL TRANSPORTATION REPORT&amp;R2017-18
Page 7</oddHeader>
  </headerFooter>
  <rowBreaks count="1" manualBreakCount="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Reporting Local Expenditures</vt:lpstr>
      <vt:lpstr>Bus Data</vt:lpstr>
      <vt:lpstr>Local Exp.</vt:lpstr>
      <vt:lpstr>Local Exp.Cont'd</vt:lpstr>
      <vt:lpstr>Policy</vt:lpstr>
      <vt:lpstr>Policy Cont'd</vt:lpstr>
      <vt:lpstr>Inventory</vt:lpstr>
      <vt:lpstr>Obsolete Inventory</vt:lpstr>
      <vt:lpstr>Summary</vt:lpstr>
      <vt:lpstr>BUSTER REPORT</vt:lpstr>
      <vt:lpstr>Policy summary</vt:lpstr>
      <vt:lpstr>'Bus Data'!Print_Area</vt:lpstr>
      <vt:lpstr>'BUSTER REPORT'!Print_Area</vt:lpstr>
      <vt:lpstr>Instructions!Print_Area</vt:lpstr>
      <vt:lpstr>'Local Exp.'!Print_Area</vt:lpstr>
      <vt:lpstr>'Obsolete Inventory'!Print_Area</vt:lpstr>
      <vt:lpstr>Policy!Print_Area</vt:lpstr>
      <vt:lpstr>'Policy Cont''d'!Print_Area</vt:lpstr>
      <vt:lpstr>'Policy summary'!Print_Area</vt:lpstr>
      <vt:lpstr>'Reporting Local Expenditures'!Print_Area</vt:lpstr>
    </vt:vector>
  </TitlesOfParts>
  <Company>NCDOT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dougwhite</dc:creator>
  <cp:lastModifiedBy>Stephen Beachum</cp:lastModifiedBy>
  <cp:lastPrinted>2018-06-29T13:30:42Z</cp:lastPrinted>
  <dcterms:created xsi:type="dcterms:W3CDTF">2005-06-09T17:02:28Z</dcterms:created>
  <dcterms:modified xsi:type="dcterms:W3CDTF">2018-07-03T17:07:21Z</dcterms:modified>
</cp:coreProperties>
</file>